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Engineering\Document\Administrative Tools\Templates\"/>
    </mc:Choice>
  </mc:AlternateContent>
  <bookViews>
    <workbookView xWindow="11385" yWindow="1500" windowWidth="14355" windowHeight="11760" tabRatio="881"/>
  </bookViews>
  <sheets>
    <sheet name="Meeting Ballot" sheetId="14" r:id="rId1"/>
    <sheet name="MBallot (1)" sheetId="12" r:id="rId2"/>
  </sheets>
  <definedNames>
    <definedName name="_xlnm.Print_Area" localSheetId="1">'MBallot (1)'!$A$1:$J$50</definedName>
  </definedNames>
  <calcPr calcId="152511"/>
</workbook>
</file>

<file path=xl/calcChain.xml><?xml version="1.0" encoding="utf-8"?>
<calcChain xmlns="http://schemas.openxmlformats.org/spreadsheetml/2006/main">
  <c r="M11" i="12" l="1"/>
  <c r="M41" i="12" l="1"/>
  <c r="H43" i="12"/>
  <c r="M43" i="12" l="1"/>
  <c r="F43" i="12"/>
  <c r="P45" i="12" l="1"/>
  <c r="P46" i="12"/>
  <c r="P44" i="12"/>
  <c r="Q45" i="12" s="1"/>
  <c r="H44" i="12" l="1"/>
  <c r="F42" i="12" s="1"/>
  <c r="Q46" i="12"/>
  <c r="A37" i="12"/>
  <c r="A46" i="12" l="1"/>
  <c r="A27" i="12"/>
  <c r="I15" i="12"/>
  <c r="I14" i="12"/>
  <c r="M42" i="12"/>
  <c r="M39" i="12"/>
  <c r="A30" i="12"/>
  <c r="Q19" i="12"/>
  <c r="A39" i="12" s="1"/>
  <c r="A17" i="12"/>
  <c r="R9" i="12"/>
</calcChain>
</file>

<file path=xl/comments1.xml><?xml version="1.0" encoding="utf-8"?>
<comments xmlns="http://schemas.openxmlformats.org/spreadsheetml/2006/main">
  <authors>
    <author>Jerzy Z. Zemajtis</author>
  </authors>
  <commentList>
    <comment ref="J11" authorId="0" shapeId="0">
      <text>
        <r>
          <rPr>
            <sz val="9"/>
            <color indexed="81"/>
            <rFont val="Tahoma"/>
            <family val="2"/>
          </rPr>
          <t>Number of all (present and absent) voting committee members.</t>
        </r>
      </text>
    </comment>
  </commentList>
</comments>
</file>

<file path=xl/sharedStrings.xml><?xml version="1.0" encoding="utf-8"?>
<sst xmlns="http://schemas.openxmlformats.org/spreadsheetml/2006/main" count="94" uniqueCount="89">
  <si>
    <t>Committee No.</t>
  </si>
  <si>
    <t>No. of voting members</t>
  </si>
  <si>
    <t>Meeting Ballot Decision Tool</t>
  </si>
  <si>
    <t>No. of abstaining votes</t>
  </si>
  <si>
    <t>No. of negative votes</t>
  </si>
  <si>
    <t>No. of affirmative votes</t>
  </si>
  <si>
    <t>The 2/3 rule</t>
  </si>
  <si>
    <t>Withdrawn (at the meeting or in writing) - no document change</t>
  </si>
  <si>
    <t>Resolution not required (for negative votes not resulting in new wording of a document)</t>
  </si>
  <si>
    <t>approve a new document</t>
  </si>
  <si>
    <t>reapprove an existing document</t>
  </si>
  <si>
    <t>withdraw an existing document</t>
  </si>
  <si>
    <t>resolve a negative vote submitted on a previous letter or meeting ballot</t>
  </si>
  <si>
    <t>approve a new revision to a document</t>
  </si>
  <si>
    <t>Approval of a new document</t>
  </si>
  <si>
    <t>Approval of a new revision to a document</t>
  </si>
  <si>
    <t>Reapproval of an existing document</t>
  </si>
  <si>
    <t>Withdrawal of an existing document</t>
  </si>
  <si>
    <t xml:space="preserve">Step 1. </t>
  </si>
  <si>
    <t xml:space="preserve">Step 2. </t>
  </si>
  <si>
    <t xml:space="preserve">Step 3. </t>
  </si>
  <si>
    <t xml:space="preserve">Step 4. </t>
  </si>
  <si>
    <t>approve committee response to TAC review comment</t>
  </si>
  <si>
    <t>approve committee response to public discussion comment</t>
  </si>
  <si>
    <t>unrelated</t>
  </si>
  <si>
    <t>related nonpersuasive</t>
  </si>
  <si>
    <t>related persuasive</t>
  </si>
  <si>
    <t>Item ID</t>
  </si>
  <si>
    <t>Document ID</t>
  </si>
  <si>
    <t>The Negative has been resolved. No further action is required.</t>
  </si>
  <si>
    <t>Messages:</t>
  </si>
  <si>
    <t>Proceed to Step 2.</t>
  </si>
  <si>
    <t>Proceed to Step 4.</t>
  </si>
  <si>
    <t>Letter Ballot is required.</t>
  </si>
  <si>
    <t>Meeting Ballot Result: Passed</t>
  </si>
  <si>
    <t>Meeting Ballot Result: Failed</t>
  </si>
  <si>
    <t xml:space="preserve">The motion is made by a </t>
  </si>
  <si>
    <t>non-</t>
  </si>
  <si>
    <t xml:space="preserve">voting member to </t>
  </si>
  <si>
    <t>Motion by a non-voting member is not allowed to result in a ballot.</t>
  </si>
  <si>
    <t>Step 3. Motion to Ballot: N/A.</t>
  </si>
  <si>
    <t>1 if balloting to take place, 0 if not</t>
  </si>
  <si>
    <t>1 if 2/3 rule satisfied, 0 if not</t>
  </si>
  <si>
    <t>1 if 40% rule satisfied, 0 if not</t>
  </si>
  <si>
    <t xml:space="preserve"> negatives from this ballot must be resolved in separate ballots</t>
  </si>
  <si>
    <t xml:space="preserve"> negative from this ballot must be resolved in a separate ballot</t>
  </si>
  <si>
    <t>Q12</t>
  </si>
  <si>
    <t>Q13</t>
  </si>
  <si>
    <t>Q14</t>
  </si>
  <si>
    <t>Q15</t>
  </si>
  <si>
    <t>Q16</t>
  </si>
  <si>
    <t>Q17</t>
  </si>
  <si>
    <t>Q18</t>
  </si>
  <si>
    <t>Q19</t>
  </si>
  <si>
    <t>Q20</t>
  </si>
  <si>
    <t>Q21</t>
  </si>
  <si>
    <t>Q22</t>
  </si>
  <si>
    <t>Q23</t>
  </si>
  <si>
    <t>Q24</t>
  </si>
  <si>
    <t>Q25</t>
  </si>
  <si>
    <t>Q26</t>
  </si>
  <si>
    <t>Q27</t>
  </si>
  <si>
    <t>Q28</t>
  </si>
  <si>
    <t>Q29</t>
  </si>
  <si>
    <t>Q30</t>
  </si>
  <si>
    <t>voting (1), non-voting (2)</t>
  </si>
  <si>
    <t>unrelated (1), nonpersuasive (2), persuasive(3)</t>
  </si>
  <si>
    <t>Step 1. Committee Activity (2011 TCM, Section 3.3)</t>
  </si>
  <si>
    <t>Step 2. Negative Vote Analysis (2011 TCM, Section 3.4)</t>
  </si>
  <si>
    <t>Q31</t>
  </si>
  <si>
    <t>1st</t>
  </si>
  <si>
    <t>2nd</t>
  </si>
  <si>
    <t>Step 3. Motion (by a voting member) to vote on a negative-vote comment.</t>
  </si>
  <si>
    <t>Step 3. Motion (by a voting member) to vote on a TAC review comment.</t>
  </si>
  <si>
    <t>Step 3. Motion (by a voting member) to vote on a public discussion comment.</t>
  </si>
  <si>
    <t>Motion made by (name):</t>
  </si>
  <si>
    <t>Optional information</t>
  </si>
  <si>
    <t xml:space="preserve">This spreadsheet is prepared to help interpret Section 3.3 (Meeting Ballots) of the 2011 ACI Technical Committee Manual (TCM). </t>
  </si>
  <si>
    <t>either 40% or 50% rule (depending if "regular" committee or 318)</t>
  </si>
  <si>
    <r>
      <t xml:space="preserve">The following quotations from TCM define what </t>
    </r>
    <r>
      <rPr>
        <b/>
        <sz val="11"/>
        <color theme="1"/>
        <rFont val="Calibri"/>
        <family val="2"/>
        <scheme val="minor"/>
      </rPr>
      <t>meeting ballots</t>
    </r>
    <r>
      <rPr>
        <sz val="11"/>
        <color theme="1"/>
        <rFont val="Calibri"/>
        <family val="2"/>
        <scheme val="minor"/>
      </rPr>
      <t xml:space="preserve"> can and cannot resolve, and what information must be included in the meeting minutes:</t>
    </r>
  </si>
  <si>
    <t>Input fields for the names of voting members who make the motion (1st and 2nd) are provided in Step 3. These input fields do not have to be filled as this information is optional. The names do not have to be included in the meeting minutes.</t>
  </si>
  <si>
    <t>ACI Engineering Department</t>
  </si>
  <si>
    <t>Additional comment:</t>
  </si>
  <si>
    <t>Discuss the Item within the Committee, Select "All other cases" in Step 2 and Proceed to Step 3.</t>
  </si>
  <si>
    <t>Discuss the Item within the Committee and Proceed to Step 3.</t>
  </si>
  <si>
    <t>Please help us improve the tool by providing your comments or suggestions to:</t>
  </si>
  <si>
    <t>Shannon.Banchero@concrete.org</t>
  </si>
  <si>
    <t>"Meeting ballot results, including the number of voting members present at the time of ballot, must be reported in the meeting minutes." (2011 TCM, Section 3.3)</t>
  </si>
  <si>
    <t>The next woksheet, Mballot (1), or each worksheet if copied later, is intended to resolve one item only. "One item" is considered a resolution to one or several negative(s) on a letter ballot, or response(s) to one or several TAC or public comment(s). In other words, all steps presented in MBallot (1) worksheet have to be repeated for all items in the "master table." This can be accomplished either by "reusing" MBallot (1) and recoding results after each vote or by creating multiple copies of MBallot (1) worksheet and using one worksheet per balloted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</si>
</sst>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16" x14ac:knownFonts="1">
    <font>
      <sz val="11"/>
      <color theme="1"/>
      <name val="Calibri"/>
      <family val="2"/>
      <scheme val="minor"/>
    </font>
    <font>
      <b/>
      <sz val="15"/>
      <color theme="3"/>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2"/>
      <color theme="3"/>
      <name val="Calibri"/>
      <family val="2"/>
      <scheme val="minor"/>
    </font>
    <font>
      <sz val="11"/>
      <color rgb="FF000000"/>
      <name val="Calibri"/>
      <family val="2"/>
      <scheme val="minor"/>
    </font>
    <font>
      <sz val="8"/>
      <color rgb="FF000000"/>
      <name val="Tahoma"/>
      <family val="2"/>
    </font>
    <font>
      <b/>
      <sz val="11"/>
      <color theme="0"/>
      <name val="Calibri"/>
      <family val="2"/>
      <scheme val="minor"/>
    </font>
    <font>
      <sz val="11"/>
      <color theme="0"/>
      <name val="Calibri"/>
      <family val="2"/>
      <scheme val="minor"/>
    </font>
    <font>
      <sz val="9"/>
      <color indexed="81"/>
      <name val="Tahoma"/>
      <family val="2"/>
    </font>
    <font>
      <sz val="10"/>
      <color theme="1"/>
      <name val="Calibri"/>
      <family val="2"/>
      <scheme val="minor"/>
    </font>
    <font>
      <b/>
      <sz val="12"/>
      <color theme="0"/>
      <name val="Calibri"/>
      <family val="2"/>
      <scheme val="minor"/>
    </font>
    <font>
      <u/>
      <sz val="11"/>
      <color theme="10"/>
      <name val="Calibri"/>
      <family val="2"/>
      <scheme val="minor"/>
    </font>
    <font>
      <sz val="9"/>
      <color theme="1"/>
      <name val="Calibri"/>
      <family val="2"/>
      <scheme val="minor"/>
    </font>
    <font>
      <u/>
      <sz val="10"/>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3" tint="0.59999389629810485"/>
        <bgColor indexed="64"/>
      </patternFill>
    </fill>
  </fills>
  <borders count="1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s>
  <cellStyleXfs count="5">
    <xf numFmtId="0" fontId="0" fillId="0" borderId="0"/>
    <xf numFmtId="0" fontId="1" fillId="0" borderId="1" applyNumberFormat="0" applyFill="0" applyAlignment="0" applyProtection="0"/>
    <xf numFmtId="9" fontId="2" fillId="0" borderId="0" applyFont="0" applyFill="0" applyBorder="0" applyAlignment="0" applyProtection="0"/>
    <xf numFmtId="0" fontId="3" fillId="0" borderId="2" applyNumberFormat="0" applyFill="0" applyAlignment="0" applyProtection="0"/>
    <xf numFmtId="0" fontId="13" fillId="0" borderId="0" applyNumberFormat="0" applyFill="0" applyBorder="0" applyAlignment="0" applyProtection="0"/>
  </cellStyleXfs>
  <cellXfs count="74">
    <xf numFmtId="0" fontId="0" fillId="0" borderId="0" xfId="0"/>
    <xf numFmtId="0" fontId="0" fillId="0" borderId="0" xfId="0"/>
    <xf numFmtId="0" fontId="0" fillId="0" borderId="0" xfId="0" applyAlignment="1">
      <alignment horizontal="center"/>
    </xf>
    <xf numFmtId="0" fontId="0" fillId="4" borderId="0" xfId="0" applyFill="1"/>
    <xf numFmtId="0" fontId="0" fillId="4" borderId="0" xfId="0" applyFill="1" applyAlignment="1">
      <alignment horizontal="center"/>
    </xf>
    <xf numFmtId="0" fontId="5" fillId="4" borderId="1" xfId="1" applyFont="1" applyFill="1" applyAlignment="1"/>
    <xf numFmtId="0" fontId="0" fillId="4" borderId="0" xfId="0" applyFill="1" applyAlignment="1">
      <alignment horizontal="right" indent="1"/>
    </xf>
    <xf numFmtId="0" fontId="0" fillId="4" borderId="0" xfId="0" applyFill="1" applyAlignment="1">
      <alignment horizontal="right"/>
    </xf>
    <xf numFmtId="0" fontId="9" fillId="4" borderId="0" xfId="0" applyFont="1" applyFill="1" applyAlignment="1">
      <alignment horizontal="center"/>
    </xf>
    <xf numFmtId="0" fontId="9" fillId="4" borderId="0" xfId="0" applyFont="1" applyFill="1" applyAlignment="1">
      <alignment horizontal="left" indent="1"/>
    </xf>
    <xf numFmtId="0" fontId="9" fillId="4" borderId="0" xfId="0" applyFont="1" applyFill="1"/>
    <xf numFmtId="0" fontId="8" fillId="4" borderId="0" xfId="3" applyFont="1" applyFill="1" applyBorder="1" applyAlignment="1">
      <alignment horizontal="left" indent="1"/>
    </xf>
    <xf numFmtId="0" fontId="0" fillId="4" borderId="0" xfId="0" applyFill="1" applyAlignment="1">
      <alignment horizontal="left" indent="3"/>
    </xf>
    <xf numFmtId="0" fontId="0" fillId="4" borderId="0" xfId="0" applyFill="1" applyAlignment="1"/>
    <xf numFmtId="0" fontId="0" fillId="4" borderId="0" xfId="0" applyFill="1" applyAlignment="1">
      <alignment wrapText="1"/>
    </xf>
    <xf numFmtId="0" fontId="9" fillId="4" borderId="0" xfId="0" applyFont="1" applyFill="1" applyAlignment="1" applyProtection="1">
      <alignment horizontal="center"/>
      <protection locked="0"/>
    </xf>
    <xf numFmtId="0" fontId="0" fillId="2" borderId="0" xfId="0" applyFill="1" applyAlignment="1" applyProtection="1">
      <alignment horizontal="center"/>
      <protection locked="0"/>
    </xf>
    <xf numFmtId="0" fontId="0" fillId="4" borderId="0" xfId="0" applyFill="1" applyAlignment="1" applyProtection="1">
      <alignment horizontal="center"/>
      <protection locked="0"/>
    </xf>
    <xf numFmtId="0" fontId="5" fillId="4" borderId="1" xfId="1" applyFont="1" applyFill="1" applyAlignment="1" applyProtection="1">
      <alignment horizontal="left"/>
      <protection locked="0"/>
    </xf>
    <xf numFmtId="0" fontId="0" fillId="0" borderId="0" xfId="0" applyProtection="1">
      <protection locked="0"/>
    </xf>
    <xf numFmtId="0" fontId="0" fillId="0" borderId="0" xfId="0" applyAlignment="1" applyProtection="1">
      <alignment horizontal="center"/>
      <protection locked="0"/>
    </xf>
    <xf numFmtId="0" fontId="6" fillId="0" borderId="0" xfId="0" applyFont="1" applyProtection="1">
      <protection locked="0"/>
    </xf>
    <xf numFmtId="0" fontId="0" fillId="2" borderId="0" xfId="0" applyFill="1" applyProtection="1">
      <protection locked="0"/>
    </xf>
    <xf numFmtId="11" fontId="0" fillId="0" borderId="0" xfId="0" applyNumberFormat="1" applyProtection="1">
      <protection locked="0"/>
    </xf>
    <xf numFmtId="0" fontId="9" fillId="4" borderId="0" xfId="0" applyFont="1" applyFill="1" applyAlignment="1" applyProtection="1">
      <alignment horizontal="left" indent="1"/>
      <protection locked="0"/>
    </xf>
    <xf numFmtId="164" fontId="2" fillId="4" borderId="0" xfId="2" applyNumberFormat="1" applyFont="1" applyFill="1" applyAlignment="1" applyProtection="1">
      <alignment horizontal="center"/>
      <protection locked="0"/>
    </xf>
    <xf numFmtId="165" fontId="2" fillId="4" borderId="0" xfId="0" applyNumberFormat="1" applyFont="1" applyFill="1" applyAlignment="1" applyProtection="1">
      <alignment horizontal="center"/>
      <protection locked="0"/>
    </xf>
    <xf numFmtId="0" fontId="11" fillId="4" borderId="7" xfId="0" applyFont="1" applyFill="1" applyBorder="1" applyAlignment="1">
      <alignment vertical="top" wrapText="1"/>
    </xf>
    <xf numFmtId="0" fontId="0" fillId="0" borderId="0" xfId="0" applyFill="1"/>
    <xf numFmtId="0" fontId="0" fillId="0" borderId="0" xfId="0" applyFill="1" applyAlignment="1">
      <alignment horizontal="center"/>
    </xf>
    <xf numFmtId="0" fontId="11" fillId="4" borderId="0" xfId="0" applyFont="1" applyFill="1" applyAlignment="1"/>
    <xf numFmtId="0" fontId="11" fillId="4" borderId="0" xfId="0" applyFont="1" applyFill="1"/>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11" fillId="4" borderId="0" xfId="0" applyFont="1" applyFill="1" applyProtection="1">
      <protection locked="0"/>
    </xf>
    <xf numFmtId="0" fontId="0" fillId="4" borderId="0" xfId="0" applyFill="1" applyProtection="1">
      <protection locked="0"/>
    </xf>
    <xf numFmtId="0" fontId="0" fillId="4" borderId="0" xfId="0" applyFill="1" applyAlignment="1">
      <alignment wrapText="1"/>
    </xf>
    <xf numFmtId="0" fontId="0" fillId="4" borderId="0" xfId="0" applyFill="1" applyAlignment="1">
      <alignment horizontal="left" wrapText="1" indent="3"/>
    </xf>
    <xf numFmtId="0" fontId="15" fillId="4" borderId="0" xfId="4" applyFont="1" applyFill="1" applyAlignment="1" applyProtection="1">
      <alignment horizontal="left" indent="1"/>
      <protection locked="0"/>
    </xf>
    <xf numFmtId="0" fontId="11" fillId="4" borderId="0" xfId="0" applyFont="1" applyFill="1" applyAlignment="1">
      <alignment horizontal="left" indent="1"/>
    </xf>
    <xf numFmtId="0" fontId="14" fillId="4" borderId="0" xfId="0" applyFont="1" applyFill="1" applyAlignment="1">
      <alignment horizontal="center" wrapText="1"/>
    </xf>
    <xf numFmtId="0" fontId="1" fillId="4" borderId="0" xfId="1" applyFill="1" applyBorder="1" applyAlignment="1">
      <alignment horizontal="center"/>
    </xf>
    <xf numFmtId="0" fontId="13" fillId="0" borderId="0" xfId="4" applyAlignment="1" applyProtection="1">
      <alignment horizontal="right"/>
      <protection locked="0"/>
    </xf>
    <xf numFmtId="0" fontId="0" fillId="0" borderId="0" xfId="0" applyAlignment="1">
      <alignment horizontal="center" wrapText="1"/>
    </xf>
    <xf numFmtId="0" fontId="0" fillId="0" borderId="7" xfId="0" applyBorder="1" applyAlignment="1">
      <alignment horizontal="center" wrapText="1"/>
    </xf>
    <xf numFmtId="0" fontId="0" fillId="2" borderId="0" xfId="0" applyFill="1" applyAlignment="1" applyProtection="1">
      <alignment horizontal="center" wrapText="1"/>
      <protection locked="0"/>
    </xf>
    <xf numFmtId="0" fontId="0" fillId="2" borderId="7" xfId="0" applyFill="1" applyBorder="1" applyAlignment="1" applyProtection="1">
      <alignment horizontal="center" wrapText="1"/>
      <protection locked="0"/>
    </xf>
    <xf numFmtId="0" fontId="4" fillId="4" borderId="0" xfId="0" applyFont="1" applyFill="1" applyAlignment="1">
      <alignment horizont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0" fillId="3" borderId="0" xfId="0" applyFill="1" applyAlignment="1" applyProtection="1">
      <protection locked="0"/>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2" fillId="4" borderId="0" xfId="1" applyFont="1" applyFill="1" applyBorder="1" applyAlignment="1">
      <alignment horizontal="center"/>
    </xf>
    <xf numFmtId="0" fontId="0" fillId="4" borderId="0" xfId="0" applyFill="1" applyAlignment="1">
      <alignment horizontal="left" indent="7"/>
    </xf>
    <xf numFmtId="0" fontId="3" fillId="4" borderId="0" xfId="3" applyFill="1" applyBorder="1" applyAlignment="1"/>
  </cellXfs>
  <cellStyles count="5">
    <cellStyle name="Heading 1" xfId="1" builtinId="16"/>
    <cellStyle name="Heading 3" xfId="3" builtinId="18"/>
    <cellStyle name="Hyperlink" xfId="4" builtinId="8"/>
    <cellStyle name="Normal" xfId="0" builtinId="0"/>
    <cellStyle name="Percent" xfId="2" builtinId="5"/>
  </cellStyles>
  <dxfs count="26">
    <dxf>
      <font>
        <strike val="0"/>
        <color theme="0"/>
      </font>
      <fill>
        <patternFill>
          <bgColor theme="0"/>
        </patternFill>
      </fill>
      <border>
        <vertical/>
        <horizontal/>
      </border>
    </dxf>
    <dxf>
      <font>
        <strike val="0"/>
        <color theme="0"/>
      </font>
      <fill>
        <patternFill>
          <bgColor theme="0"/>
        </patternFill>
      </fill>
    </dxf>
    <dxf>
      <font>
        <strike val="0"/>
        <color theme="0"/>
      </font>
      <fill>
        <patternFill>
          <bgColor theme="0"/>
        </patternFill>
      </fill>
    </dxf>
    <dxf>
      <font>
        <strike val="0"/>
        <color theme="0"/>
      </font>
    </dxf>
    <dxf>
      <font>
        <b/>
        <i val="0"/>
        <strike val="0"/>
        <color theme="3"/>
      </font>
      <border>
        <bottom style="thin">
          <color auto="1"/>
        </bottom>
        <vertical/>
        <horizontal/>
      </border>
    </dxf>
    <dxf>
      <font>
        <b/>
        <i val="0"/>
        <color rgb="FFFF0000"/>
      </font>
      <fill>
        <patternFill>
          <bgColor theme="2"/>
        </patternFill>
      </fill>
    </dxf>
    <dxf>
      <font>
        <strike val="0"/>
        <color theme="0"/>
      </font>
      <fill>
        <patternFill>
          <bgColor theme="0"/>
        </patternFill>
      </fill>
    </dxf>
    <dxf>
      <font>
        <strike val="0"/>
        <color theme="1"/>
      </font>
      <numFmt numFmtId="1" formatCode="0"/>
      <fill>
        <patternFill>
          <bgColor rgb="FFFFFF00"/>
        </patternFill>
      </fill>
      <border>
        <left/>
        <right/>
        <top/>
        <bottom/>
        <vertical/>
        <horizontal/>
      </border>
    </dxf>
    <dxf>
      <fill>
        <patternFill>
          <bgColor theme="5" tint="0.39994506668294322"/>
        </patternFill>
      </fill>
    </dxf>
    <dxf>
      <fill>
        <patternFill>
          <bgColor theme="5" tint="0.39994506668294322"/>
        </patternFill>
      </fill>
    </dxf>
    <dxf>
      <fill>
        <patternFill>
          <bgColor theme="3" tint="0.59996337778862885"/>
        </patternFill>
      </fill>
    </dxf>
    <dxf>
      <fill>
        <patternFill>
          <bgColor theme="3" tint="0.59996337778862885"/>
        </patternFill>
      </fill>
    </dxf>
    <dxf>
      <fill>
        <patternFill>
          <bgColor rgb="FF92D050"/>
        </patternFill>
      </fill>
    </dxf>
    <dxf>
      <font>
        <b/>
        <i val="0"/>
      </font>
      <fill>
        <patternFill>
          <bgColor theme="3" tint="0.59996337778862885"/>
        </patternFill>
      </fill>
    </dxf>
    <dxf>
      <fill>
        <patternFill>
          <bgColor theme="3" tint="0.59996337778862885"/>
        </patternFill>
      </fill>
    </dxf>
    <dxf>
      <font>
        <strike val="0"/>
        <color theme="1"/>
      </font>
      <fill>
        <patternFill>
          <bgColor theme="0"/>
        </patternFill>
      </fill>
    </dxf>
    <dxf>
      <fill>
        <patternFill>
          <bgColor rgb="FFFFFF00"/>
        </patternFill>
      </fill>
    </dxf>
    <dxf>
      <fill>
        <patternFill>
          <bgColor rgb="FFFFFF00"/>
        </patternFill>
      </fill>
    </dxf>
    <dxf>
      <fill>
        <patternFill>
          <bgColor theme="3"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3" tint="0.59996337778862885"/>
        </patternFill>
      </fill>
    </dxf>
    <dxf>
      <fill>
        <patternFill>
          <bgColor rgb="FF92D05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fmlaLink="$M$3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M$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2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171450</xdr:colOff>
      <xdr:row>10</xdr:row>
      <xdr:rowOff>205740</xdr:rowOff>
    </xdr:to>
    <xdr:sp macro="" textlink="">
      <xdr:nvSpPr>
        <xdr:cNvPr id="6" name="TextBox 5"/>
        <xdr:cNvSpPr txBox="1"/>
      </xdr:nvSpPr>
      <xdr:spPr>
        <a:xfrm>
          <a:off x="657225" y="1143000"/>
          <a:ext cx="4114800" cy="10058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A meeting ballot is an official committee action and may only be used to resolve negative votes submitted on a previous letter or meeting ballot, approve the committee response to TAC review comments, or approve the committee response to public discussion comments. </a:t>
          </a:r>
        </a:p>
        <a:p>
          <a:r>
            <a:rPr lang="en-US" sz="1100"/>
            <a:t>(2011 TCM, Section 3.3)</a:t>
          </a:r>
        </a:p>
      </xdr:txBody>
    </xdr:sp>
    <xdr:clientData/>
  </xdr:twoCellAnchor>
  <xdr:twoCellAnchor>
    <xdr:from>
      <xdr:col>1</xdr:col>
      <xdr:colOff>0</xdr:colOff>
      <xdr:row>13</xdr:row>
      <xdr:rowOff>0</xdr:rowOff>
    </xdr:from>
    <xdr:to>
      <xdr:col>7</xdr:col>
      <xdr:colOff>171450</xdr:colOff>
      <xdr:row>17</xdr:row>
      <xdr:rowOff>15240</xdr:rowOff>
    </xdr:to>
    <xdr:sp macro="" textlink="">
      <xdr:nvSpPr>
        <xdr:cNvPr id="7" name="TextBox 6"/>
        <xdr:cNvSpPr txBox="1"/>
      </xdr:nvSpPr>
      <xdr:spPr>
        <a:xfrm>
          <a:off x="657225" y="2552700"/>
          <a:ext cx="4114800" cy="7772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A meeting ballot shall not be used to ballot a new document or new revisions to a document, or to reapprove or withdraw an existing document. </a:t>
          </a:r>
        </a:p>
        <a:p>
          <a:r>
            <a:rPr lang="en-US" sz="1100">
              <a:solidFill>
                <a:schemeClr val="dk1"/>
              </a:solidFill>
              <a:effectLst/>
              <a:latin typeface="+mn-lt"/>
              <a:ea typeface="+mn-ea"/>
              <a:cs typeface="+mn-cs"/>
            </a:rPr>
            <a:t>(2011 TCM, Section 3.3)</a:t>
          </a:r>
          <a:endParaRPr lang="en-US" sz="1100"/>
        </a:p>
      </xdr:txBody>
    </xdr:sp>
    <xdr:clientData/>
  </xdr:twoCellAnchor>
  <xdr:twoCellAnchor>
    <xdr:from>
      <xdr:col>1</xdr:col>
      <xdr:colOff>0</xdr:colOff>
      <xdr:row>19</xdr:row>
      <xdr:rowOff>0</xdr:rowOff>
    </xdr:from>
    <xdr:to>
      <xdr:col>7</xdr:col>
      <xdr:colOff>171450</xdr:colOff>
      <xdr:row>23</xdr:row>
      <xdr:rowOff>15240</xdr:rowOff>
    </xdr:to>
    <xdr:sp macro="" textlink="">
      <xdr:nvSpPr>
        <xdr:cNvPr id="8" name="TextBox 7"/>
        <xdr:cNvSpPr txBox="1"/>
      </xdr:nvSpPr>
      <xdr:spPr>
        <a:xfrm>
          <a:off x="657225" y="3695700"/>
          <a:ext cx="4114800" cy="7772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1"/>
            <a:t>Meeting ballot results, including the number of voting members present at the time of ballot, must be reported in the meeting minutes. </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(2011 TCM, Section 3.3)</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8</xdr:row>
          <xdr:rowOff>152400</xdr:rowOff>
        </xdr:from>
        <xdr:to>
          <xdr:col>6</xdr:col>
          <xdr:colOff>180975</xdr:colOff>
          <xdr:row>13</xdr:row>
          <xdr:rowOff>38100</xdr:rowOff>
        </xdr:to>
        <xdr:sp macro="" textlink="">
          <xdr:nvSpPr>
            <xdr:cNvPr id="13316" name="Group Box 4" hidden="1">
              <a:extLst>
                <a:ext uri="{63B3BB69-23CF-44E3-9099-C40C66FF867C}">
                  <a14:compatExt spid="_x0000_s13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Committee activity is 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xdr:row>
          <xdr:rowOff>57150</xdr:rowOff>
        </xdr:from>
        <xdr:to>
          <xdr:col>6</xdr:col>
          <xdr:colOff>190500</xdr:colOff>
          <xdr:row>10</xdr:row>
          <xdr:rowOff>85725</xdr:rowOff>
        </xdr:to>
        <xdr:sp macro="" textlink="">
          <xdr:nvSpPr>
            <xdr:cNvPr id="13317" name="Option Button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resolve a negative vote submitted on a previous letter or meeting ballot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xdr:row>
          <xdr:rowOff>104775</xdr:rowOff>
        </xdr:from>
        <xdr:to>
          <xdr:col>6</xdr:col>
          <xdr:colOff>190500</xdr:colOff>
          <xdr:row>11</xdr:row>
          <xdr:rowOff>133350</xdr:rowOff>
        </xdr:to>
        <xdr:sp macro="" textlink="">
          <xdr:nvSpPr>
            <xdr:cNvPr id="13318" name="Option Button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 committee response to TAC review comment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xdr:row>
          <xdr:rowOff>142875</xdr:rowOff>
        </xdr:from>
        <xdr:to>
          <xdr:col>6</xdr:col>
          <xdr:colOff>190500</xdr:colOff>
          <xdr:row>12</xdr:row>
          <xdr:rowOff>171450</xdr:rowOff>
        </xdr:to>
        <xdr:sp macro="" textlink="">
          <xdr:nvSpPr>
            <xdr:cNvPr id="13319" name="Option Button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 committee response to public discussion comment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152400</xdr:rowOff>
        </xdr:from>
        <xdr:to>
          <xdr:col>9</xdr:col>
          <xdr:colOff>257175</xdr:colOff>
          <xdr:row>25</xdr:row>
          <xdr:rowOff>66674</xdr:rowOff>
        </xdr:to>
        <xdr:grpSp>
          <xdr:nvGrpSpPr>
            <xdr:cNvPr id="18" name="Group 17"/>
            <xdr:cNvGrpSpPr/>
          </xdr:nvGrpSpPr>
          <xdr:grpSpPr>
            <a:xfrm>
              <a:off x="142875" y="4048125"/>
              <a:ext cx="5419725" cy="866774"/>
              <a:chOff x="142875" y="3209925"/>
              <a:chExt cx="5419725" cy="866774"/>
            </a:xfrm>
          </xdr:grpSpPr>
          <xdr:sp macro="" textlink="">
            <xdr:nvSpPr>
              <xdr:cNvPr id="13324" name="Option Button 12" hidden="1">
                <a:extLst>
                  <a:ext uri="{63B3BB69-23CF-44E3-9099-C40C66FF867C}">
                    <a14:compatExt spid="_x0000_s13324"/>
                  </a:ext>
                </a:extLst>
              </xdr:cNvPr>
              <xdr:cNvSpPr/>
            </xdr:nvSpPr>
            <xdr:spPr bwMode="auto">
              <a:xfrm>
                <a:off x="171450" y="3305175"/>
                <a:ext cx="52101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Resolution not required (for negative votes not resulting in new wording of a document, or with no comment)</a:t>
                </a:r>
              </a:p>
            </xdr:txBody>
          </xdr:sp>
          <xdr:sp macro="" textlink="">
            <xdr:nvSpPr>
              <xdr:cNvPr id="13325" name="Option Button 13" hidden="1">
                <a:extLst>
                  <a:ext uri="{63B3BB69-23CF-44E3-9099-C40C66FF867C}">
                    <a14:compatExt spid="_x0000_s13325"/>
                  </a:ext>
                </a:extLst>
              </xdr:cNvPr>
              <xdr:cNvSpPr/>
            </xdr:nvSpPr>
            <xdr:spPr bwMode="auto">
              <a:xfrm>
                <a:off x="171450" y="3543300"/>
                <a:ext cx="52101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Withdrawn (at the meeting or in writing) - no document change</a:t>
                </a:r>
              </a:p>
            </xdr:txBody>
          </xdr:sp>
          <xdr:sp macro="" textlink="">
            <xdr:nvSpPr>
              <xdr:cNvPr id="13326" name="Option Button 14" hidden="1">
                <a:extLst>
                  <a:ext uri="{63B3BB69-23CF-44E3-9099-C40C66FF867C}">
                    <a14:compatExt spid="_x0000_s13326"/>
                  </a:ext>
                </a:extLst>
              </xdr:cNvPr>
              <xdr:cNvSpPr/>
            </xdr:nvSpPr>
            <xdr:spPr bwMode="auto">
              <a:xfrm>
                <a:off x="171450" y="3781425"/>
                <a:ext cx="52101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other cases - resolution required (by balloting)</a:t>
                </a:r>
              </a:p>
            </xdr:txBody>
          </xdr:sp>
          <xdr:sp macro="" textlink="">
            <xdr:nvSpPr>
              <xdr:cNvPr id="13327" name="Group Box 15" hidden="1">
                <a:extLst>
                  <a:ext uri="{63B3BB69-23CF-44E3-9099-C40C66FF867C}">
                    <a14:compatExt spid="_x0000_s13327"/>
                  </a:ext>
                </a:extLst>
              </xdr:cNvPr>
              <xdr:cNvSpPr/>
            </xdr:nvSpPr>
            <xdr:spPr bwMode="auto">
              <a:xfrm>
                <a:off x="142875" y="3209925"/>
                <a:ext cx="5419725" cy="86677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Negative Vote Analysis:</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123825</xdr:rowOff>
        </xdr:from>
        <xdr:to>
          <xdr:col>4</xdr:col>
          <xdr:colOff>552450</xdr:colOff>
          <xdr:row>34</xdr:row>
          <xdr:rowOff>180975</xdr:rowOff>
        </xdr:to>
        <xdr:grpSp>
          <xdr:nvGrpSpPr>
            <xdr:cNvPr id="23" name="Group 22"/>
            <xdr:cNvGrpSpPr/>
          </xdr:nvGrpSpPr>
          <xdr:grpSpPr>
            <a:xfrm>
              <a:off x="142875" y="5924550"/>
              <a:ext cx="2705100" cy="819150"/>
              <a:chOff x="2305050" y="4924425"/>
              <a:chExt cx="3429000" cy="819150"/>
            </a:xfrm>
          </xdr:grpSpPr>
          <xdr:sp macro="" textlink="">
            <xdr:nvSpPr>
              <xdr:cNvPr id="13328" name="Group Box 16" hidden="1">
                <a:extLst>
                  <a:ext uri="{63B3BB69-23CF-44E3-9099-C40C66FF867C}">
                    <a14:compatExt spid="_x0000_s13328"/>
                  </a:ext>
                </a:extLst>
              </xdr:cNvPr>
              <xdr:cNvSpPr/>
            </xdr:nvSpPr>
            <xdr:spPr bwMode="auto">
              <a:xfrm>
                <a:off x="2305050" y="4924425"/>
                <a:ext cx="3429000" cy="8191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Motion is made to consider the comment as:</a:t>
                </a:r>
              </a:p>
            </xdr:txBody>
          </xdr:sp>
          <xdr:sp macro="" textlink="">
            <xdr:nvSpPr>
              <xdr:cNvPr id="13329" name="Option Button 17" hidden="1">
                <a:extLst>
                  <a:ext uri="{63B3BB69-23CF-44E3-9099-C40C66FF867C}">
                    <a14:compatExt spid="_x0000_s13329"/>
                  </a:ext>
                </a:extLst>
              </xdr:cNvPr>
              <xdr:cNvSpPr/>
            </xdr:nvSpPr>
            <xdr:spPr bwMode="auto">
              <a:xfrm>
                <a:off x="2371725" y="5000625"/>
                <a:ext cx="32004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unrelated (no change to document)</a:t>
                </a:r>
              </a:p>
            </xdr:txBody>
          </xdr:sp>
          <xdr:sp macro="" textlink="">
            <xdr:nvSpPr>
              <xdr:cNvPr id="13330" name="Option Button 18" hidden="1">
                <a:extLst>
                  <a:ext uri="{63B3BB69-23CF-44E3-9099-C40C66FF867C}">
                    <a14:compatExt spid="_x0000_s13330"/>
                  </a:ext>
                </a:extLst>
              </xdr:cNvPr>
              <xdr:cNvSpPr/>
            </xdr:nvSpPr>
            <xdr:spPr bwMode="auto">
              <a:xfrm>
                <a:off x="2371725" y="5238750"/>
                <a:ext cx="32004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related nonpersuasive (no change to document)</a:t>
                </a:r>
              </a:p>
            </xdr:txBody>
          </xdr:sp>
          <xdr:sp macro="" textlink="">
            <xdr:nvSpPr>
              <xdr:cNvPr id="13331" name="Option Button 19" hidden="1">
                <a:extLst>
                  <a:ext uri="{63B3BB69-23CF-44E3-9099-C40C66FF867C}">
                    <a14:compatExt spid="_x0000_s13331"/>
                  </a:ext>
                </a:extLst>
              </xdr:cNvPr>
              <xdr:cNvSpPr/>
            </xdr:nvSpPr>
            <xdr:spPr bwMode="auto">
              <a:xfrm>
                <a:off x="2371725" y="5476875"/>
                <a:ext cx="32004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related persuasive (change to document)</a:t>
                </a:r>
              </a:p>
            </xdr:txBody>
          </xdr:sp>
        </xdr:grpSp>
        <xdr:clientData fLocksWithSheet="0"/>
      </xdr:twoCellAnchor>
    </mc:Choice>
    <mc:Fallback/>
  </mc:AlternateContent>
  <xdr:twoCellAnchor editAs="oneCell">
    <xdr:from>
      <xdr:col>0</xdr:col>
      <xdr:colOff>0</xdr:colOff>
      <xdr:row>0</xdr:row>
      <xdr:rowOff>0</xdr:rowOff>
    </xdr:from>
    <xdr:to>
      <xdr:col>9</xdr:col>
      <xdr:colOff>590550</xdr:colOff>
      <xdr:row>4</xdr:row>
      <xdr:rowOff>110305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6296025" cy="8723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annon.Banchero@concrete.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www.concrete.org/COMMITTEES/COM_DIR.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Layout" zoomScaleNormal="100" workbookViewId="0">
      <selection activeCell="D43" sqref="D43"/>
    </sheetView>
  </sheetViews>
  <sheetFormatPr defaultColWidth="9.140625" defaultRowHeight="15" x14ac:dyDescent="0.25"/>
  <cols>
    <col min="1" max="6" width="9.140625" style="1" customWidth="1"/>
    <col min="7" max="16384" width="9.140625" style="1"/>
  </cols>
  <sheetData>
    <row r="1" spans="1:9" ht="15" customHeight="1" x14ac:dyDescent="0.25">
      <c r="A1" s="37" t="s">
        <v>77</v>
      </c>
      <c r="B1" s="37"/>
      <c r="C1" s="37"/>
      <c r="D1" s="37"/>
      <c r="E1" s="37"/>
      <c r="F1" s="37"/>
      <c r="G1" s="37"/>
      <c r="H1" s="37"/>
      <c r="I1" s="37"/>
    </row>
    <row r="2" spans="1:9" x14ac:dyDescent="0.25">
      <c r="A2" s="37"/>
      <c r="B2" s="37"/>
      <c r="C2" s="37"/>
      <c r="D2" s="37"/>
      <c r="E2" s="37"/>
      <c r="F2" s="37"/>
      <c r="G2" s="37"/>
      <c r="H2" s="37"/>
      <c r="I2" s="37"/>
    </row>
    <row r="3" spans="1:9" ht="15" customHeight="1" x14ac:dyDescent="0.25">
      <c r="A3" s="14"/>
      <c r="B3" s="14"/>
      <c r="C3" s="14"/>
      <c r="D3" s="14"/>
      <c r="E3" s="14"/>
      <c r="F3" s="14"/>
      <c r="G3" s="14"/>
      <c r="H3" s="14"/>
      <c r="I3" s="14"/>
    </row>
    <row r="4" spans="1:9" ht="15" customHeight="1" x14ac:dyDescent="0.25">
      <c r="A4" s="37" t="s">
        <v>79</v>
      </c>
      <c r="B4" s="37"/>
      <c r="C4" s="37"/>
      <c r="D4" s="37"/>
      <c r="E4" s="37"/>
      <c r="F4" s="37"/>
      <c r="G4" s="37"/>
      <c r="H4" s="37"/>
      <c r="I4" s="37"/>
    </row>
    <row r="5" spans="1:9" ht="15" customHeight="1" x14ac:dyDescent="0.25">
      <c r="A5" s="37"/>
      <c r="B5" s="37"/>
      <c r="C5" s="37"/>
      <c r="D5" s="37"/>
      <c r="E5" s="37"/>
      <c r="F5" s="37"/>
      <c r="G5" s="37"/>
      <c r="H5" s="37"/>
      <c r="I5" s="37"/>
    </row>
    <row r="6" spans="1:9" ht="15" customHeight="1" x14ac:dyDescent="0.25">
      <c r="A6" s="13"/>
      <c r="B6" s="13"/>
      <c r="C6" s="13"/>
      <c r="D6" s="13"/>
      <c r="E6" s="13"/>
      <c r="F6" s="13"/>
      <c r="G6" s="13"/>
      <c r="H6" s="13"/>
      <c r="I6" s="13"/>
    </row>
    <row r="7" spans="1:9" ht="15" customHeight="1" x14ac:dyDescent="0.25">
      <c r="A7" s="13"/>
      <c r="B7" s="13"/>
      <c r="C7" s="13"/>
      <c r="D7" s="13"/>
      <c r="E7" s="13"/>
      <c r="F7" s="13"/>
      <c r="G7" s="13"/>
      <c r="H7" s="13"/>
      <c r="I7" s="13"/>
    </row>
    <row r="8" spans="1:9" ht="15" customHeight="1" x14ac:dyDescent="0.25">
      <c r="A8" s="13"/>
      <c r="B8" s="13"/>
      <c r="C8" s="13"/>
      <c r="D8" s="13"/>
      <c r="E8" s="13"/>
      <c r="F8" s="13"/>
      <c r="G8" s="13"/>
      <c r="H8" s="13"/>
      <c r="I8" s="13"/>
    </row>
    <row r="9" spans="1:9" ht="17.100000000000001" customHeight="1" x14ac:dyDescent="0.25">
      <c r="A9" s="13"/>
      <c r="B9" s="13"/>
      <c r="C9" s="13"/>
      <c r="D9" s="13"/>
      <c r="E9" s="13"/>
      <c r="F9" s="13"/>
      <c r="G9" s="13"/>
      <c r="H9" s="13"/>
      <c r="I9" s="13"/>
    </row>
    <row r="10" spans="1:9" ht="17.100000000000001" customHeight="1" x14ac:dyDescent="0.25">
      <c r="A10" s="3"/>
      <c r="B10" s="3"/>
      <c r="C10" s="3"/>
      <c r="D10" s="3"/>
      <c r="E10" s="3"/>
      <c r="F10" s="3"/>
      <c r="G10" s="3"/>
      <c r="H10" s="3"/>
      <c r="I10" s="3"/>
    </row>
    <row r="11" spans="1:9" ht="17.100000000000001" customHeight="1" x14ac:dyDescent="0.25">
      <c r="A11" s="3"/>
      <c r="B11" s="3"/>
      <c r="C11" s="3"/>
      <c r="D11" s="3"/>
      <c r="E11" s="3"/>
      <c r="F11" s="3"/>
      <c r="G11" s="3"/>
      <c r="H11" s="3"/>
      <c r="I11" s="3"/>
    </row>
    <row r="12" spans="1:9" ht="17.100000000000001" customHeight="1" x14ac:dyDescent="0.25">
      <c r="A12" s="3"/>
      <c r="B12" s="3"/>
      <c r="C12" s="3"/>
      <c r="D12" s="3"/>
      <c r="E12" s="3"/>
      <c r="F12" s="3"/>
      <c r="G12" s="3"/>
      <c r="H12" s="3"/>
      <c r="I12" s="3"/>
    </row>
    <row r="13" spans="1:9" ht="15" customHeight="1" x14ac:dyDescent="0.25">
      <c r="A13" s="3"/>
      <c r="B13" s="3"/>
      <c r="C13" s="3"/>
      <c r="D13" s="3"/>
      <c r="E13" s="3"/>
      <c r="F13" s="3"/>
      <c r="G13" s="3"/>
      <c r="H13" s="3"/>
      <c r="I13" s="3"/>
    </row>
    <row r="14" spans="1:9" ht="15" customHeight="1" x14ac:dyDescent="0.25">
      <c r="A14" s="3"/>
      <c r="B14" s="3"/>
      <c r="C14" s="3"/>
      <c r="D14" s="3"/>
      <c r="E14" s="3"/>
      <c r="F14" s="3"/>
      <c r="G14" s="3"/>
      <c r="H14" s="3"/>
      <c r="I14" s="3"/>
    </row>
    <row r="15" spans="1:9" ht="15" customHeight="1" x14ac:dyDescent="0.25">
      <c r="A15" s="3"/>
      <c r="B15" s="3"/>
      <c r="C15" s="3"/>
      <c r="D15" s="3"/>
      <c r="E15" s="3"/>
      <c r="F15" s="3"/>
      <c r="G15" s="3"/>
      <c r="H15" s="3"/>
      <c r="I15" s="3"/>
    </row>
    <row r="16" spans="1:9" ht="15" customHeight="1" x14ac:dyDescent="0.25">
      <c r="A16" s="3"/>
      <c r="B16" s="3"/>
      <c r="C16" s="3"/>
      <c r="D16" s="3"/>
      <c r="E16" s="3"/>
      <c r="F16" s="3"/>
      <c r="G16" s="3"/>
      <c r="H16" s="3"/>
      <c r="I16" s="3"/>
    </row>
    <row r="17" spans="1:9" ht="15" customHeight="1" x14ac:dyDescent="0.25">
      <c r="A17" s="3"/>
      <c r="B17" s="3"/>
      <c r="C17" s="3"/>
      <c r="D17" s="3"/>
      <c r="E17" s="3"/>
      <c r="F17" s="3"/>
      <c r="G17" s="3"/>
      <c r="H17" s="3"/>
      <c r="I17" s="3"/>
    </row>
    <row r="18" spans="1:9" ht="15" customHeight="1" x14ac:dyDescent="0.25">
      <c r="A18" s="14"/>
      <c r="B18" s="3"/>
      <c r="C18" s="3"/>
      <c r="D18" s="3"/>
      <c r="E18" s="3"/>
      <c r="F18" s="3"/>
      <c r="G18" s="3"/>
      <c r="H18" s="3"/>
      <c r="I18" s="3"/>
    </row>
    <row r="19" spans="1:9" ht="15" customHeight="1" x14ac:dyDescent="0.25">
      <c r="A19" s="3"/>
      <c r="B19" s="3"/>
      <c r="C19" s="3"/>
      <c r="D19" s="3"/>
      <c r="E19" s="3"/>
      <c r="F19" s="3"/>
      <c r="G19" s="3"/>
      <c r="H19" s="3"/>
      <c r="I19" s="3"/>
    </row>
    <row r="20" spans="1:9" ht="15" customHeight="1" x14ac:dyDescent="0.25">
      <c r="A20" s="3"/>
      <c r="B20" s="3"/>
      <c r="C20" s="3"/>
      <c r="D20" s="3"/>
      <c r="E20" s="3"/>
      <c r="F20" s="3"/>
      <c r="G20" s="3"/>
      <c r="H20" s="3"/>
      <c r="I20" s="3"/>
    </row>
    <row r="21" spans="1:9" ht="15" customHeight="1" x14ac:dyDescent="0.25">
      <c r="A21" s="3"/>
      <c r="B21" s="3"/>
      <c r="C21" s="3"/>
      <c r="D21" s="3"/>
      <c r="E21" s="3"/>
      <c r="F21" s="3"/>
      <c r="G21" s="3"/>
      <c r="H21" s="3"/>
      <c r="I21" s="3"/>
    </row>
    <row r="22" spans="1:9" ht="15" customHeight="1" x14ac:dyDescent="0.25">
      <c r="A22" s="3"/>
      <c r="B22" s="3"/>
      <c r="C22" s="3"/>
      <c r="D22" s="3"/>
      <c r="E22" s="3"/>
      <c r="F22" s="3"/>
      <c r="G22" s="3"/>
      <c r="H22" s="3"/>
      <c r="I22" s="3"/>
    </row>
    <row r="23" spans="1:9" ht="15" customHeight="1" x14ac:dyDescent="0.25">
      <c r="A23" s="3"/>
      <c r="B23" s="3"/>
      <c r="C23" s="3"/>
      <c r="D23" s="3"/>
      <c r="E23" s="3"/>
      <c r="F23" s="3"/>
      <c r="G23" s="3"/>
      <c r="H23" s="3"/>
      <c r="I23" s="3"/>
    </row>
    <row r="24" spans="1:9" ht="15" customHeight="1" x14ac:dyDescent="0.25">
      <c r="A24" s="3"/>
      <c r="B24" s="3"/>
      <c r="C24" s="3"/>
      <c r="D24" s="3"/>
      <c r="E24" s="3"/>
      <c r="F24" s="3"/>
      <c r="G24" s="3"/>
      <c r="H24" s="3"/>
      <c r="I24" s="3"/>
    </row>
    <row r="25" spans="1:9" ht="15" customHeight="1" x14ac:dyDescent="0.25">
      <c r="A25" s="38" t="s">
        <v>80</v>
      </c>
      <c r="B25" s="38"/>
      <c r="C25" s="38"/>
      <c r="D25" s="38"/>
      <c r="E25" s="38"/>
      <c r="F25" s="38"/>
      <c r="G25" s="38"/>
      <c r="H25" s="38"/>
      <c r="I25" s="38"/>
    </row>
    <row r="26" spans="1:9" ht="15" customHeight="1" x14ac:dyDescent="0.25">
      <c r="A26" s="38"/>
      <c r="B26" s="38"/>
      <c r="C26" s="38"/>
      <c r="D26" s="38"/>
      <c r="E26" s="38"/>
      <c r="F26" s="38"/>
      <c r="G26" s="38"/>
      <c r="H26" s="38"/>
      <c r="I26" s="38"/>
    </row>
    <row r="27" spans="1:9" ht="15" customHeight="1" x14ac:dyDescent="0.25">
      <c r="A27" s="38"/>
      <c r="B27" s="38"/>
      <c r="C27" s="38"/>
      <c r="D27" s="38"/>
      <c r="E27" s="38"/>
      <c r="F27" s="38"/>
      <c r="G27" s="38"/>
      <c r="H27" s="38"/>
      <c r="I27" s="38"/>
    </row>
    <row r="28" spans="1:9" ht="15" customHeight="1" x14ac:dyDescent="0.25">
      <c r="A28" s="3"/>
      <c r="B28" s="3"/>
      <c r="C28" s="3"/>
      <c r="D28" s="3"/>
      <c r="E28" s="3"/>
      <c r="F28" s="3"/>
      <c r="G28" s="3"/>
      <c r="H28" s="3"/>
      <c r="I28" s="3"/>
    </row>
    <row r="29" spans="1:9" ht="15" customHeight="1" x14ac:dyDescent="0.25">
      <c r="A29" s="37" t="s">
        <v>88</v>
      </c>
      <c r="B29" s="37"/>
      <c r="C29" s="37"/>
      <c r="D29" s="37"/>
      <c r="E29" s="37"/>
      <c r="F29" s="37"/>
      <c r="G29" s="37"/>
      <c r="H29" s="37"/>
      <c r="I29" s="37"/>
    </row>
    <row r="30" spans="1:9" ht="15" customHeight="1" x14ac:dyDescent="0.25">
      <c r="A30" s="37"/>
      <c r="B30" s="37"/>
      <c r="C30" s="37"/>
      <c r="D30" s="37"/>
      <c r="E30" s="37"/>
      <c r="F30" s="37"/>
      <c r="G30" s="37"/>
      <c r="H30" s="37"/>
      <c r="I30" s="37"/>
    </row>
    <row r="31" spans="1:9" ht="15" customHeight="1" x14ac:dyDescent="0.25">
      <c r="A31" s="37"/>
      <c r="B31" s="37"/>
      <c r="C31" s="37"/>
      <c r="D31" s="37"/>
      <c r="E31" s="37"/>
      <c r="F31" s="37"/>
      <c r="G31" s="37"/>
      <c r="H31" s="37"/>
      <c r="I31" s="37"/>
    </row>
    <row r="32" spans="1:9" ht="15" customHeight="1" x14ac:dyDescent="0.25">
      <c r="A32" s="37"/>
      <c r="B32" s="37"/>
      <c r="C32" s="37"/>
      <c r="D32" s="37"/>
      <c r="E32" s="37"/>
      <c r="F32" s="37"/>
      <c r="G32" s="37"/>
      <c r="H32" s="37"/>
      <c r="I32" s="37"/>
    </row>
    <row r="33" spans="1:9" ht="15" customHeight="1" x14ac:dyDescent="0.25">
      <c r="A33" s="37"/>
      <c r="B33" s="37"/>
      <c r="C33" s="37"/>
      <c r="D33" s="37"/>
      <c r="E33" s="37"/>
      <c r="F33" s="37"/>
      <c r="G33" s="37"/>
      <c r="H33" s="37"/>
      <c r="I33" s="37"/>
    </row>
    <row r="34" spans="1:9" ht="15" customHeight="1" x14ac:dyDescent="0.25">
      <c r="A34" s="37"/>
      <c r="B34" s="37"/>
      <c r="C34" s="37"/>
      <c r="D34" s="37"/>
      <c r="E34" s="37"/>
      <c r="F34" s="37"/>
      <c r="G34" s="37"/>
      <c r="H34" s="37"/>
      <c r="I34" s="37"/>
    </row>
    <row r="35" spans="1:9" ht="15" customHeight="1" x14ac:dyDescent="0.25">
      <c r="A35" s="3"/>
      <c r="B35" s="3"/>
      <c r="C35" s="3"/>
      <c r="D35" s="3"/>
      <c r="E35" s="3"/>
      <c r="F35" s="3"/>
      <c r="G35" s="3"/>
      <c r="H35" s="3"/>
      <c r="I35" s="3"/>
    </row>
    <row r="36" spans="1:9" ht="15" customHeight="1" x14ac:dyDescent="0.25">
      <c r="A36" s="3"/>
      <c r="B36" s="14"/>
      <c r="C36" s="14"/>
      <c r="D36" s="14"/>
      <c r="E36" s="14"/>
      <c r="F36" s="14"/>
      <c r="G36" s="14"/>
      <c r="H36" s="14"/>
      <c r="I36" s="14"/>
    </row>
    <row r="37" spans="1:9" ht="15" customHeight="1" x14ac:dyDescent="0.25">
      <c r="A37" s="14"/>
      <c r="B37" s="14"/>
      <c r="C37" s="14"/>
      <c r="D37" s="14"/>
      <c r="E37" s="14"/>
      <c r="F37" s="14"/>
      <c r="G37" s="14"/>
      <c r="H37" s="14"/>
      <c r="I37" s="14"/>
    </row>
    <row r="38" spans="1:9" ht="15" customHeight="1" x14ac:dyDescent="0.25">
      <c r="A38" s="3"/>
      <c r="B38" s="3"/>
      <c r="C38" s="14"/>
      <c r="D38" s="14"/>
      <c r="E38" s="14"/>
      <c r="F38" s="14"/>
      <c r="G38" s="14"/>
      <c r="H38" s="14"/>
      <c r="I38" s="14"/>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0" t="s">
        <v>85</v>
      </c>
      <c r="B41" s="31"/>
      <c r="C41" s="31"/>
      <c r="D41" s="31"/>
      <c r="E41" s="3"/>
      <c r="F41" s="3"/>
      <c r="G41" s="3"/>
      <c r="H41" s="3"/>
      <c r="I41" s="3"/>
    </row>
    <row r="42" spans="1:9" ht="15" customHeight="1" x14ac:dyDescent="0.25">
      <c r="A42" s="40" t="s">
        <v>81</v>
      </c>
      <c r="B42" s="40"/>
      <c r="C42" s="40"/>
      <c r="D42" s="35"/>
      <c r="E42" s="36"/>
      <c r="F42" s="36"/>
      <c r="G42" s="36"/>
      <c r="H42" s="36"/>
      <c r="I42" s="3"/>
    </row>
    <row r="43" spans="1:9" ht="15" customHeight="1" x14ac:dyDescent="0.25">
      <c r="A43" s="39" t="s">
        <v>86</v>
      </c>
      <c r="B43" s="39"/>
      <c r="C43" s="39"/>
      <c r="D43" s="35"/>
      <c r="E43" s="36"/>
      <c r="F43" s="36"/>
      <c r="G43" s="36"/>
      <c r="H43" s="36"/>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sheetData>
  <sheetProtection password="FF84" sheet="1" objects="1" scenarios="1" selectLockedCells="1"/>
  <mergeCells count="6">
    <mergeCell ref="A29:I34"/>
    <mergeCell ref="A1:I2"/>
    <mergeCell ref="A4:I5"/>
    <mergeCell ref="A25:I27"/>
    <mergeCell ref="A43:C43"/>
    <mergeCell ref="A42:C42"/>
  </mergeCells>
  <hyperlinks>
    <hyperlink ref="A43" r:id="rId1"/>
  </hyperlinks>
  <printOptions horizontalCentered="1"/>
  <pageMargins left="0.75" right="0.75" top="1.5" bottom="0.25" header="0" footer="0.15"/>
  <pageSetup orientation="portrait" r:id="rId2"/>
  <headerFooter>
    <oddHeader>&amp;C
&amp;"-,Bold"&amp;16&amp;K03+000Meeting Ballot Decision Tool</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59"/>
  <sheetViews>
    <sheetView topLeftCell="A4" zoomScaleNormal="100" workbookViewId="0">
      <selection activeCell="J10" sqref="J10"/>
    </sheetView>
  </sheetViews>
  <sheetFormatPr defaultColWidth="9.140625" defaultRowHeight="15" x14ac:dyDescent="0.25"/>
  <cols>
    <col min="1" max="1" width="10.28515625" style="1" customWidth="1"/>
    <col min="2" max="2" width="9.140625" style="2" customWidth="1"/>
    <col min="3" max="3" width="9.140625" style="1" customWidth="1"/>
    <col min="4" max="4" width="5.85546875" style="1" customWidth="1"/>
    <col min="5" max="6" width="9.140625" style="1" customWidth="1"/>
    <col min="7" max="8" width="9.140625" style="1"/>
    <col min="9" max="9" width="8.5703125" style="1" customWidth="1"/>
    <col min="10" max="12" width="9.140625" style="1" customWidth="1"/>
    <col min="13" max="26" width="9.140625" style="1" hidden="1" customWidth="1"/>
    <col min="27" max="31" width="9.140625" style="1" customWidth="1"/>
    <col min="32" max="16384" width="9.140625" style="1"/>
  </cols>
  <sheetData>
    <row r="1" spans="1:26" x14ac:dyDescent="0.25">
      <c r="A1" s="3"/>
      <c r="B1" s="4"/>
      <c r="C1" s="3"/>
      <c r="D1" s="3"/>
      <c r="E1" s="3"/>
      <c r="F1" s="3"/>
      <c r="G1" s="3"/>
      <c r="H1" s="3"/>
      <c r="I1" s="3"/>
      <c r="J1" s="3"/>
    </row>
    <row r="2" spans="1:26" x14ac:dyDescent="0.25">
      <c r="A2" s="3"/>
      <c r="B2" s="4"/>
      <c r="C2" s="3"/>
      <c r="D2" s="3"/>
      <c r="E2" s="3"/>
      <c r="F2" s="3"/>
      <c r="G2" s="3"/>
      <c r="H2" s="3"/>
      <c r="I2" s="3"/>
      <c r="J2" s="3"/>
    </row>
    <row r="3" spans="1:26" x14ac:dyDescent="0.25">
      <c r="A3" s="3"/>
      <c r="B3" s="4"/>
      <c r="C3" s="3"/>
      <c r="D3" s="3"/>
      <c r="E3" s="3"/>
      <c r="F3" s="3"/>
      <c r="G3" s="3"/>
      <c r="H3" s="3"/>
      <c r="I3" s="3"/>
      <c r="J3" s="3"/>
    </row>
    <row r="4" spans="1:26" x14ac:dyDescent="0.25">
      <c r="A4" s="3"/>
      <c r="B4" s="4"/>
      <c r="C4" s="3"/>
      <c r="D4" s="3"/>
      <c r="E4" s="3"/>
      <c r="F4" s="3"/>
      <c r="G4" s="3"/>
      <c r="H4" s="3"/>
      <c r="I4" s="3"/>
      <c r="J4" s="3"/>
    </row>
    <row r="5" spans="1:26" x14ac:dyDescent="0.25">
      <c r="A5" s="3"/>
      <c r="B5" s="4"/>
      <c r="C5" s="3"/>
      <c r="D5" s="3"/>
      <c r="E5" s="3"/>
      <c r="F5" s="3"/>
      <c r="G5" s="3"/>
      <c r="H5" s="3"/>
      <c r="I5" s="3"/>
      <c r="J5" s="3"/>
    </row>
    <row r="6" spans="1:26" ht="19.5" x14ac:dyDescent="0.3">
      <c r="A6" s="42" t="s">
        <v>2</v>
      </c>
      <c r="B6" s="42"/>
      <c r="C6" s="42"/>
      <c r="D6" s="42"/>
      <c r="E6" s="42"/>
      <c r="F6" s="42"/>
      <c r="G6" s="42"/>
      <c r="H6" s="42"/>
      <c r="I6" s="42"/>
      <c r="J6" s="42"/>
    </row>
    <row r="7" spans="1:26" x14ac:dyDescent="0.25">
      <c r="A7" s="3"/>
      <c r="B7" s="4"/>
      <c r="C7" s="3"/>
      <c r="D7" s="3"/>
      <c r="E7" s="3"/>
      <c r="F7" s="3"/>
      <c r="G7" s="3"/>
      <c r="H7" s="3"/>
      <c r="I7" s="3"/>
      <c r="J7" s="3"/>
    </row>
    <row r="8" spans="1:26" ht="15" customHeight="1" thickBot="1" x14ac:dyDescent="0.3">
      <c r="A8" s="5" t="s">
        <v>67</v>
      </c>
      <c r="B8" s="5"/>
      <c r="C8" s="5"/>
      <c r="D8" s="5"/>
      <c r="E8" s="5"/>
      <c r="F8" s="5"/>
      <c r="G8" s="5"/>
      <c r="H8" s="5"/>
      <c r="I8" s="5"/>
      <c r="J8" s="5"/>
      <c r="M8" s="18" t="s">
        <v>18</v>
      </c>
      <c r="N8" s="19"/>
      <c r="O8" s="19"/>
      <c r="P8" s="19"/>
      <c r="Q8" s="18" t="s">
        <v>2</v>
      </c>
      <c r="R8" s="19"/>
      <c r="S8" s="19"/>
      <c r="T8" s="19"/>
      <c r="U8" s="19"/>
      <c r="V8" s="19"/>
      <c r="W8" s="19"/>
      <c r="X8" s="19"/>
      <c r="Y8" s="19"/>
      <c r="Z8" s="19"/>
    </row>
    <row r="9" spans="1:26" ht="15.75" thickTop="1" x14ac:dyDescent="0.25">
      <c r="A9" s="3"/>
      <c r="B9" s="3"/>
      <c r="C9" s="3"/>
      <c r="D9" s="3"/>
      <c r="E9" s="3"/>
      <c r="F9" s="3"/>
      <c r="G9" s="3"/>
      <c r="H9" s="3"/>
      <c r="I9" s="3"/>
      <c r="J9" s="3"/>
      <c r="M9" s="20">
        <v>1</v>
      </c>
      <c r="N9" s="19"/>
      <c r="O9" s="19"/>
      <c r="P9" s="19"/>
      <c r="Q9" s="19"/>
      <c r="R9" s="19">
        <f>IF(OR(M33=2,M9&gt;3),0,1)</f>
        <v>1</v>
      </c>
      <c r="S9" s="19"/>
      <c r="T9" s="19"/>
      <c r="U9" s="19"/>
      <c r="V9" s="19"/>
      <c r="W9" s="19"/>
      <c r="X9" s="19"/>
      <c r="Y9" s="19"/>
      <c r="Z9" s="19"/>
    </row>
    <row r="10" spans="1:26" ht="15" customHeight="1" thickBot="1" x14ac:dyDescent="0.3">
      <c r="A10" s="3"/>
      <c r="B10" s="4"/>
      <c r="C10" s="3"/>
      <c r="D10" s="3"/>
      <c r="E10" s="3"/>
      <c r="F10" s="4"/>
      <c r="G10" s="3"/>
      <c r="H10" s="3"/>
      <c r="I10" s="6" t="s">
        <v>0</v>
      </c>
      <c r="J10" s="32"/>
      <c r="M10" s="19"/>
      <c r="N10" s="19"/>
      <c r="O10" s="19"/>
      <c r="P10" s="18" t="s">
        <v>30</v>
      </c>
      <c r="Q10" s="19"/>
      <c r="R10" s="19"/>
      <c r="S10" s="19"/>
      <c r="T10" s="19"/>
      <c r="U10" s="19"/>
      <c r="V10" s="19"/>
      <c r="W10" s="19"/>
      <c r="X10" s="19"/>
      <c r="Y10" s="19"/>
      <c r="Z10" s="19"/>
    </row>
    <row r="11" spans="1:26" ht="15" customHeight="1" thickTop="1" x14ac:dyDescent="0.25">
      <c r="A11" s="3"/>
      <c r="B11" s="4"/>
      <c r="C11" s="3"/>
      <c r="D11" s="3"/>
      <c r="E11" s="3"/>
      <c r="F11" s="4"/>
      <c r="G11" s="43" t="s">
        <v>1</v>
      </c>
      <c r="H11" s="43"/>
      <c r="I11" s="43"/>
      <c r="J11" s="33"/>
      <c r="M11" s="20">
        <f>IF(J11="",0,J11)</f>
        <v>0</v>
      </c>
      <c r="N11" s="19"/>
      <c r="O11" s="19"/>
      <c r="P11" s="20">
        <v>1</v>
      </c>
      <c r="Q11" s="19" t="s">
        <v>12</v>
      </c>
      <c r="R11" s="19"/>
      <c r="S11" s="19"/>
      <c r="T11" s="19"/>
      <c r="U11" s="19"/>
      <c r="V11" s="19"/>
      <c r="W11" s="19"/>
      <c r="X11" s="19"/>
      <c r="Y11" s="19"/>
      <c r="Z11" s="19"/>
    </row>
    <row r="12" spans="1:26" ht="15" customHeight="1" x14ac:dyDescent="0.25">
      <c r="A12" s="3"/>
      <c r="B12" s="4"/>
      <c r="C12" s="3"/>
      <c r="D12" s="3"/>
      <c r="E12" s="3"/>
      <c r="F12" s="4"/>
      <c r="G12" s="3"/>
      <c r="H12" s="3"/>
      <c r="I12" s="7" t="s">
        <v>28</v>
      </c>
      <c r="J12" s="33"/>
      <c r="M12" s="19"/>
      <c r="N12" s="19"/>
      <c r="O12" s="19"/>
      <c r="P12" s="20">
        <v>2</v>
      </c>
      <c r="Q12" s="19" t="s">
        <v>22</v>
      </c>
      <c r="R12" s="19"/>
      <c r="S12" s="19"/>
      <c r="T12" s="19"/>
      <c r="U12" s="19"/>
      <c r="V12" s="19"/>
      <c r="W12" s="19"/>
      <c r="X12" s="19"/>
      <c r="Y12" s="19"/>
      <c r="Z12" s="19"/>
    </row>
    <row r="13" spans="1:26" ht="15" customHeight="1" x14ac:dyDescent="0.25">
      <c r="A13" s="3"/>
      <c r="B13" s="3"/>
      <c r="C13" s="3"/>
      <c r="D13" s="3"/>
      <c r="E13" s="3"/>
      <c r="F13" s="4"/>
      <c r="G13" s="3"/>
      <c r="H13" s="3"/>
      <c r="I13" s="7" t="s">
        <v>27</v>
      </c>
      <c r="J13" s="33"/>
      <c r="M13" s="19"/>
      <c r="N13" s="19"/>
      <c r="O13" s="19"/>
      <c r="P13" s="20">
        <v>3</v>
      </c>
      <c r="Q13" s="19" t="s">
        <v>23</v>
      </c>
      <c r="R13" s="19"/>
      <c r="S13" s="19"/>
      <c r="T13" s="19"/>
      <c r="U13" s="19"/>
      <c r="V13" s="19"/>
      <c r="W13" s="19"/>
      <c r="X13" s="19"/>
      <c r="Y13" s="19"/>
      <c r="Z13" s="19"/>
    </row>
    <row r="14" spans="1:26" ht="15" customHeight="1" x14ac:dyDescent="0.25">
      <c r="A14" s="3"/>
      <c r="B14" s="4"/>
      <c r="C14" s="3"/>
      <c r="D14" s="3"/>
      <c r="E14" s="3"/>
      <c r="F14" s="4"/>
      <c r="G14" s="3"/>
      <c r="H14" s="3"/>
      <c r="I14" s="7" t="str">
        <f>IF(M9=1,"Page No.",IF(M9=2,"TAC review comment No.",IF(M9=3,"Public disc. comment No.","")))</f>
        <v>Page No.</v>
      </c>
      <c r="J14" s="34"/>
      <c r="M14" s="19"/>
      <c r="N14" s="19"/>
      <c r="O14" s="19"/>
      <c r="P14" s="20">
        <v>4</v>
      </c>
      <c r="Q14" s="21" t="s">
        <v>9</v>
      </c>
      <c r="R14" s="19"/>
      <c r="S14" s="19"/>
      <c r="T14" s="19"/>
      <c r="U14" s="21" t="s">
        <v>14</v>
      </c>
      <c r="V14" s="19"/>
      <c r="W14" s="19"/>
      <c r="X14" s="19"/>
      <c r="Y14" s="19"/>
      <c r="Z14" s="19"/>
    </row>
    <row r="15" spans="1:26" ht="15" customHeight="1" x14ac:dyDescent="0.25">
      <c r="A15" s="44" t="s">
        <v>82</v>
      </c>
      <c r="B15" s="46"/>
      <c r="C15" s="46"/>
      <c r="D15" s="46"/>
      <c r="E15" s="46"/>
      <c r="F15" s="46"/>
      <c r="G15" s="46"/>
      <c r="H15" s="46"/>
      <c r="I15" s="7" t="str">
        <f>IF(M9=1,"Line No.","")</f>
        <v>Line No.</v>
      </c>
      <c r="J15" s="17"/>
      <c r="M15" s="19"/>
      <c r="N15" s="19"/>
      <c r="O15" s="19"/>
      <c r="P15" s="20">
        <v>5</v>
      </c>
      <c r="Q15" s="21" t="s">
        <v>13</v>
      </c>
      <c r="R15" s="19"/>
      <c r="S15" s="19"/>
      <c r="T15" s="19"/>
      <c r="U15" s="21" t="s">
        <v>15</v>
      </c>
      <c r="V15" s="19"/>
      <c r="W15" s="19"/>
      <c r="X15" s="19"/>
      <c r="Y15" s="19"/>
      <c r="Z15" s="19"/>
    </row>
    <row r="16" spans="1:26" ht="17.100000000000001" customHeight="1" x14ac:dyDescent="0.25">
      <c r="A16" s="45"/>
      <c r="B16" s="47"/>
      <c r="C16" s="47"/>
      <c r="D16" s="47"/>
      <c r="E16" s="47"/>
      <c r="F16" s="47"/>
      <c r="G16" s="47"/>
      <c r="H16" s="47"/>
      <c r="I16" s="27"/>
      <c r="J16" s="27"/>
      <c r="M16" s="19"/>
      <c r="N16" s="19"/>
      <c r="O16" s="19"/>
      <c r="P16" s="20">
        <v>6</v>
      </c>
      <c r="Q16" s="21" t="s">
        <v>10</v>
      </c>
      <c r="R16" s="19"/>
      <c r="S16" s="19"/>
      <c r="T16" s="19"/>
      <c r="U16" s="21" t="s">
        <v>16</v>
      </c>
      <c r="V16" s="19"/>
      <c r="W16" s="19"/>
      <c r="X16" s="19"/>
      <c r="Y16" s="19"/>
      <c r="Z16" s="19"/>
    </row>
    <row r="17" spans="1:26" ht="15" customHeight="1" x14ac:dyDescent="0.25">
      <c r="A17" s="49" t="str">
        <f>IF(M9&gt;3,Q24,IF(M9=1,Q20,Q21))</f>
        <v>Proceed to Step 2.</v>
      </c>
      <c r="B17" s="50"/>
      <c r="C17" s="50"/>
      <c r="D17" s="50"/>
      <c r="E17" s="50"/>
      <c r="F17" s="50"/>
      <c r="G17" s="50"/>
      <c r="H17" s="50"/>
      <c r="I17" s="50"/>
      <c r="J17" s="51"/>
      <c r="M17" s="19"/>
      <c r="N17" s="19"/>
      <c r="O17" s="19"/>
      <c r="P17" s="20">
        <v>7</v>
      </c>
      <c r="Q17" s="21" t="s">
        <v>11</v>
      </c>
      <c r="R17" s="19"/>
      <c r="S17" s="19"/>
      <c r="T17" s="19"/>
      <c r="U17" s="21" t="s">
        <v>17</v>
      </c>
      <c r="V17" s="19"/>
      <c r="W17" s="19"/>
      <c r="X17" s="19"/>
      <c r="Y17" s="19"/>
      <c r="Z17" s="19"/>
    </row>
    <row r="18" spans="1:26" ht="15" customHeight="1" x14ac:dyDescent="0.25">
      <c r="A18" s="55"/>
      <c r="B18" s="56"/>
      <c r="C18" s="56"/>
      <c r="D18" s="56"/>
      <c r="E18" s="56"/>
      <c r="F18" s="56"/>
      <c r="G18" s="56"/>
      <c r="H18" s="56"/>
      <c r="I18" s="56"/>
      <c r="J18" s="57"/>
      <c r="M18" s="19"/>
      <c r="N18" s="19"/>
      <c r="O18" s="19"/>
      <c r="P18" s="19"/>
      <c r="Q18" s="19"/>
      <c r="R18" s="19"/>
      <c r="S18" s="19"/>
      <c r="T18" s="19"/>
      <c r="U18" s="19"/>
      <c r="V18" s="19"/>
      <c r="W18" s="19"/>
      <c r="X18" s="19"/>
      <c r="Y18" s="19"/>
      <c r="Z18" s="19"/>
    </row>
    <row r="19" spans="1:26" ht="15" customHeight="1" x14ac:dyDescent="0.25">
      <c r="A19" s="3"/>
      <c r="B19" s="4"/>
      <c r="C19" s="3"/>
      <c r="D19" s="3"/>
      <c r="E19" s="3"/>
      <c r="F19" s="3"/>
      <c r="G19" s="3"/>
      <c r="H19" s="3"/>
      <c r="I19" s="3"/>
      <c r="J19" s="3"/>
      <c r="M19" s="19"/>
      <c r="N19" s="19"/>
      <c r="O19" s="19"/>
      <c r="P19" s="20" t="s">
        <v>46</v>
      </c>
      <c r="Q19" s="22" t="str">
        <f>VLOOKUP(M9,P11:Q17,2)</f>
        <v>resolve a negative vote submitted on a previous letter or meeting ballot</v>
      </c>
      <c r="R19" s="19"/>
      <c r="S19" s="19"/>
      <c r="T19" s="19"/>
      <c r="U19" s="19"/>
      <c r="V19" s="19"/>
      <c r="W19" s="19"/>
      <c r="X19" s="19"/>
      <c r="Y19" s="19"/>
      <c r="Z19" s="19"/>
    </row>
    <row r="20" spans="1:26" ht="15" customHeight="1" thickBot="1" x14ac:dyDescent="0.3">
      <c r="A20" s="5" t="s">
        <v>68</v>
      </c>
      <c r="B20" s="5"/>
      <c r="C20" s="5"/>
      <c r="D20" s="5"/>
      <c r="E20" s="5"/>
      <c r="F20" s="5"/>
      <c r="G20" s="5"/>
      <c r="H20" s="5"/>
      <c r="I20" s="5"/>
      <c r="J20" s="5"/>
      <c r="M20" s="19"/>
      <c r="N20" s="19"/>
      <c r="O20" s="19"/>
      <c r="P20" s="20" t="s">
        <v>47</v>
      </c>
      <c r="Q20" s="19" t="s">
        <v>31</v>
      </c>
      <c r="R20" s="19"/>
      <c r="S20" s="19"/>
      <c r="T20" s="19"/>
      <c r="U20" s="19"/>
      <c r="V20" s="19"/>
      <c r="W20" s="19"/>
      <c r="X20" s="19"/>
      <c r="Y20" s="19"/>
      <c r="Z20" s="19"/>
    </row>
    <row r="21" spans="1:26" ht="15" customHeight="1" thickTop="1" x14ac:dyDescent="0.25">
      <c r="A21" s="3"/>
      <c r="B21" s="4"/>
      <c r="C21" s="3"/>
      <c r="D21" s="3"/>
      <c r="E21" s="3"/>
      <c r="F21" s="3"/>
      <c r="G21" s="3"/>
      <c r="H21" s="3"/>
      <c r="I21" s="3"/>
      <c r="J21" s="3"/>
      <c r="M21" s="19"/>
      <c r="N21" s="19"/>
      <c r="O21" s="19"/>
      <c r="P21" s="20" t="s">
        <v>48</v>
      </c>
      <c r="Q21" s="19" t="s">
        <v>83</v>
      </c>
      <c r="R21" s="19"/>
      <c r="S21" s="19"/>
      <c r="T21" s="19"/>
      <c r="U21" s="19"/>
      <c r="V21" s="19"/>
      <c r="W21" s="19"/>
      <c r="X21" s="19"/>
      <c r="Y21" s="19"/>
      <c r="Z21" s="19"/>
    </row>
    <row r="22" spans="1:26" ht="15" customHeight="1" thickBot="1" x14ac:dyDescent="0.3">
      <c r="A22" s="3"/>
      <c r="B22" s="4"/>
      <c r="C22" s="3"/>
      <c r="D22" s="3"/>
      <c r="E22" s="3"/>
      <c r="F22" s="3"/>
      <c r="G22" s="3"/>
      <c r="H22" s="3"/>
      <c r="I22" s="3"/>
      <c r="J22" s="3"/>
      <c r="M22" s="18" t="s">
        <v>19</v>
      </c>
      <c r="N22" s="20"/>
      <c r="O22" s="19"/>
      <c r="P22" s="20" t="s">
        <v>49</v>
      </c>
      <c r="Q22" s="19" t="s">
        <v>84</v>
      </c>
      <c r="R22" s="19"/>
      <c r="S22" s="19"/>
      <c r="T22" s="19"/>
      <c r="U22" s="19"/>
      <c r="V22" s="19"/>
      <c r="W22" s="19"/>
      <c r="X22" s="19"/>
      <c r="Y22" s="19"/>
      <c r="Z22" s="19"/>
    </row>
    <row r="23" spans="1:26" ht="15" customHeight="1" thickTop="1" x14ac:dyDescent="0.25">
      <c r="A23" s="3"/>
      <c r="B23" s="4"/>
      <c r="C23" s="3"/>
      <c r="D23" s="3"/>
      <c r="E23" s="3"/>
      <c r="F23" s="3"/>
      <c r="G23" s="3"/>
      <c r="H23" s="3"/>
      <c r="I23" s="3"/>
      <c r="J23" s="3"/>
      <c r="M23" s="20">
        <v>1</v>
      </c>
      <c r="N23" s="20"/>
      <c r="O23" s="19"/>
      <c r="P23" s="20" t="s">
        <v>50</v>
      </c>
      <c r="Q23" s="19" t="s">
        <v>32</v>
      </c>
      <c r="R23" s="19"/>
      <c r="S23" s="19"/>
      <c r="T23" s="19"/>
      <c r="U23" s="19"/>
      <c r="V23" s="19"/>
      <c r="W23" s="19"/>
      <c r="X23" s="19"/>
      <c r="Y23" s="19"/>
      <c r="Z23" s="19"/>
    </row>
    <row r="24" spans="1:26" ht="15" customHeight="1" x14ac:dyDescent="0.25">
      <c r="A24" s="3"/>
      <c r="B24" s="4"/>
      <c r="C24" s="3"/>
      <c r="D24" s="3"/>
      <c r="E24" s="3"/>
      <c r="F24" s="3"/>
      <c r="G24" s="3"/>
      <c r="H24" s="3"/>
      <c r="I24" s="3"/>
      <c r="J24" s="3"/>
      <c r="M24" s="19"/>
      <c r="N24" s="19"/>
      <c r="O24" s="19"/>
      <c r="P24" s="20" t="s">
        <v>51</v>
      </c>
      <c r="Q24" s="19" t="s">
        <v>33</v>
      </c>
      <c r="R24" s="19"/>
      <c r="S24" s="19"/>
      <c r="T24" s="19"/>
      <c r="U24" s="19"/>
      <c r="V24" s="19"/>
      <c r="W24" s="19"/>
      <c r="X24" s="19"/>
      <c r="Y24" s="19"/>
      <c r="Z24" s="19"/>
    </row>
    <row r="25" spans="1:26" ht="15" customHeight="1" x14ac:dyDescent="0.25">
      <c r="A25" s="3"/>
      <c r="B25" s="4"/>
      <c r="C25" s="3"/>
      <c r="D25" s="3"/>
      <c r="E25" s="3"/>
      <c r="F25" s="3"/>
      <c r="G25" s="3"/>
      <c r="H25" s="3"/>
      <c r="I25" s="3"/>
      <c r="J25" s="3"/>
      <c r="M25" s="19"/>
      <c r="N25" s="19"/>
      <c r="O25" s="19"/>
      <c r="P25" s="20" t="s">
        <v>52</v>
      </c>
      <c r="Q25" s="19" t="s">
        <v>34</v>
      </c>
      <c r="R25" s="19"/>
      <c r="S25" s="19"/>
      <c r="T25" s="19"/>
      <c r="U25" s="19"/>
      <c r="V25" s="19"/>
      <c r="W25" s="19"/>
      <c r="X25" s="19"/>
      <c r="Y25" s="19"/>
      <c r="Z25" s="19"/>
    </row>
    <row r="26" spans="1:26" ht="15" customHeight="1" x14ac:dyDescent="0.25">
      <c r="A26" s="3"/>
      <c r="B26" s="4"/>
      <c r="C26" s="3"/>
      <c r="D26" s="3"/>
      <c r="E26" s="3"/>
      <c r="F26" s="3"/>
      <c r="G26" s="3"/>
      <c r="H26" s="3"/>
      <c r="I26" s="3"/>
      <c r="J26" s="3"/>
      <c r="M26" s="19"/>
      <c r="N26" s="19"/>
      <c r="O26" s="19"/>
      <c r="P26" s="20" t="s">
        <v>53</v>
      </c>
      <c r="Q26" s="19" t="s">
        <v>35</v>
      </c>
      <c r="R26" s="19"/>
      <c r="S26" s="19"/>
      <c r="T26" s="19"/>
      <c r="U26" s="19"/>
      <c r="V26" s="19"/>
      <c r="W26" s="19"/>
      <c r="X26" s="19"/>
      <c r="Y26" s="19"/>
      <c r="Z26" s="19"/>
    </row>
    <row r="27" spans="1:26" ht="15" customHeight="1" x14ac:dyDescent="0.25">
      <c r="A27" s="58" t="str">
        <f>IF(M9&gt;3,Q24,IF(M23&lt;3,Q27,Q22))</f>
        <v>The Negative has been resolved. No further action is required.</v>
      </c>
      <c r="B27" s="59"/>
      <c r="C27" s="59"/>
      <c r="D27" s="59"/>
      <c r="E27" s="59"/>
      <c r="F27" s="59"/>
      <c r="G27" s="59"/>
      <c r="H27" s="59"/>
      <c r="I27" s="59"/>
      <c r="J27" s="60"/>
      <c r="M27" s="19"/>
      <c r="N27" s="19"/>
      <c r="O27" s="19"/>
      <c r="P27" s="20" t="s">
        <v>54</v>
      </c>
      <c r="Q27" s="19" t="s">
        <v>29</v>
      </c>
      <c r="R27" s="19"/>
      <c r="S27" s="19"/>
      <c r="T27" s="19"/>
      <c r="U27" s="19"/>
      <c r="V27" s="19"/>
      <c r="W27" s="19"/>
      <c r="X27" s="19"/>
      <c r="Y27" s="19"/>
      <c r="Z27" s="19"/>
    </row>
    <row r="28" spans="1:26" ht="15" customHeight="1" x14ac:dyDescent="0.25">
      <c r="A28" s="61"/>
      <c r="B28" s="62"/>
      <c r="C28" s="62"/>
      <c r="D28" s="62"/>
      <c r="E28" s="62"/>
      <c r="F28" s="62"/>
      <c r="G28" s="62"/>
      <c r="H28" s="62"/>
      <c r="I28" s="62"/>
      <c r="J28" s="63"/>
      <c r="M28" s="19"/>
      <c r="N28" s="19"/>
      <c r="O28" s="19"/>
      <c r="P28" s="20" t="s">
        <v>55</v>
      </c>
      <c r="Q28" s="19" t="s">
        <v>72</v>
      </c>
      <c r="R28" s="19"/>
      <c r="S28" s="19"/>
      <c r="T28" s="19"/>
      <c r="U28" s="19"/>
      <c r="V28" s="19"/>
      <c r="W28" s="19"/>
      <c r="X28" s="19"/>
      <c r="Y28" s="19"/>
      <c r="Z28" s="19"/>
    </row>
    <row r="29" spans="1:26" ht="15" customHeight="1" x14ac:dyDescent="0.25">
      <c r="A29" s="3"/>
      <c r="B29" s="4"/>
      <c r="C29" s="3"/>
      <c r="D29" s="3"/>
      <c r="E29" s="3"/>
      <c r="F29" s="3"/>
      <c r="G29" s="3"/>
      <c r="H29" s="3"/>
      <c r="I29" s="3"/>
      <c r="J29" s="3"/>
      <c r="M29" s="19"/>
      <c r="N29" s="19"/>
      <c r="O29" s="19"/>
      <c r="P29" s="20" t="s">
        <v>56</v>
      </c>
      <c r="Q29" s="19" t="s">
        <v>73</v>
      </c>
      <c r="R29" s="19"/>
      <c r="S29" s="19"/>
      <c r="T29" s="19"/>
      <c r="U29" s="19"/>
      <c r="V29" s="19"/>
      <c r="W29" s="19"/>
      <c r="X29" s="23"/>
      <c r="Y29" s="19"/>
      <c r="Z29" s="19"/>
    </row>
    <row r="30" spans="1:26" ht="15" customHeight="1" thickBot="1" x14ac:dyDescent="0.3">
      <c r="A30" s="5" t="str">
        <f>IF(M9&gt;3,Q31,IF(M23&lt;3,Q27,IF(M9=1,Q28,IF(M9=2,Q29,Q30))))</f>
        <v>The Negative has been resolved. No further action is required.</v>
      </c>
      <c r="B30" s="5"/>
      <c r="C30" s="5"/>
      <c r="D30" s="5"/>
      <c r="E30" s="5"/>
      <c r="F30" s="5"/>
      <c r="G30" s="5"/>
      <c r="H30" s="5"/>
      <c r="I30" s="5"/>
      <c r="J30" s="5"/>
      <c r="M30" s="19"/>
      <c r="N30" s="19"/>
      <c r="O30" s="19"/>
      <c r="P30" s="20" t="s">
        <v>57</v>
      </c>
      <c r="Q30" s="19" t="s">
        <v>74</v>
      </c>
      <c r="R30" s="19"/>
      <c r="S30" s="19"/>
      <c r="T30" s="19"/>
      <c r="U30" s="19"/>
      <c r="V30" s="19"/>
      <c r="W30" s="19"/>
      <c r="X30" s="19"/>
      <c r="Y30" s="19"/>
      <c r="Z30" s="19"/>
    </row>
    <row r="31" spans="1:26" ht="15" customHeight="1" thickTop="1" x14ac:dyDescent="0.25">
      <c r="A31" s="3"/>
      <c r="B31" s="4"/>
      <c r="C31" s="3"/>
      <c r="D31" s="3"/>
      <c r="E31" s="3"/>
      <c r="F31" s="3"/>
      <c r="G31" s="3"/>
      <c r="H31" s="3"/>
      <c r="I31" s="3"/>
      <c r="J31" s="3"/>
      <c r="M31" s="19"/>
      <c r="N31" s="19"/>
      <c r="O31" s="19"/>
      <c r="P31" s="20" t="s">
        <v>58</v>
      </c>
      <c r="Q31" s="19" t="s">
        <v>40</v>
      </c>
      <c r="R31" s="19"/>
      <c r="S31" s="19"/>
      <c r="T31" s="19"/>
      <c r="U31" s="19"/>
      <c r="V31" s="19"/>
      <c r="W31" s="19"/>
      <c r="X31" s="19"/>
      <c r="Y31" s="19"/>
      <c r="Z31" s="19"/>
    </row>
    <row r="32" spans="1:26" ht="15" customHeight="1" thickBot="1" x14ac:dyDescent="0.3">
      <c r="A32" s="3"/>
      <c r="B32" s="4"/>
      <c r="C32" s="3"/>
      <c r="D32" s="3"/>
      <c r="E32" s="3"/>
      <c r="F32" s="3"/>
      <c r="G32" s="73" t="s">
        <v>76</v>
      </c>
      <c r="H32" s="73"/>
      <c r="I32" s="73"/>
      <c r="M32" s="18" t="s">
        <v>20</v>
      </c>
      <c r="N32" s="19"/>
      <c r="O32" s="19"/>
      <c r="P32" s="20" t="s">
        <v>59</v>
      </c>
      <c r="Q32" s="19" t="s">
        <v>44</v>
      </c>
      <c r="R32" s="19"/>
      <c r="S32" s="19"/>
      <c r="T32" s="19"/>
      <c r="U32" s="19"/>
      <c r="V32" s="19"/>
      <c r="W32" s="19"/>
      <c r="X32" s="19"/>
      <c r="Y32" s="19"/>
      <c r="Z32" s="19"/>
    </row>
    <row r="33" spans="1:26" ht="15" customHeight="1" thickTop="1" x14ac:dyDescent="0.25">
      <c r="A33" s="3"/>
      <c r="B33" s="4"/>
      <c r="C33" s="3"/>
      <c r="D33" s="3"/>
      <c r="E33" s="3"/>
      <c r="F33" s="3"/>
      <c r="G33" s="72" t="s">
        <v>75</v>
      </c>
      <c r="H33" s="72"/>
      <c r="I33" s="72"/>
      <c r="J33" s="72"/>
      <c r="M33" s="20">
        <v>1</v>
      </c>
      <c r="N33" s="19" t="s">
        <v>65</v>
      </c>
      <c r="O33" s="19"/>
      <c r="P33" s="20" t="s">
        <v>60</v>
      </c>
      <c r="Q33" s="19" t="s">
        <v>45</v>
      </c>
      <c r="R33" s="19"/>
      <c r="S33" s="19"/>
      <c r="T33" s="19"/>
      <c r="U33" s="19"/>
      <c r="V33" s="19"/>
      <c r="W33" s="19"/>
      <c r="X33" s="19"/>
      <c r="Y33" s="19"/>
      <c r="Z33" s="19"/>
    </row>
    <row r="34" spans="1:26" ht="15" customHeight="1" x14ac:dyDescent="0.25">
      <c r="A34" s="3"/>
      <c r="B34" s="4"/>
      <c r="C34" s="3"/>
      <c r="D34" s="3"/>
      <c r="E34" s="3"/>
      <c r="F34" s="3"/>
      <c r="G34" s="12" t="s">
        <v>70</v>
      </c>
      <c r="H34" s="64"/>
      <c r="I34" s="64"/>
      <c r="J34" s="64"/>
      <c r="M34" s="20">
        <v>1</v>
      </c>
      <c r="N34" s="19" t="s">
        <v>66</v>
      </c>
      <c r="O34" s="19"/>
      <c r="P34" s="20" t="s">
        <v>61</v>
      </c>
      <c r="Q34" s="19" t="s">
        <v>33</v>
      </c>
      <c r="R34" s="19"/>
      <c r="S34" s="19"/>
      <c r="T34" s="19"/>
      <c r="U34" s="19"/>
      <c r="V34" s="19"/>
      <c r="W34" s="19"/>
      <c r="X34" s="19"/>
      <c r="Y34" s="19"/>
      <c r="Z34" s="19"/>
    </row>
    <row r="35" spans="1:26" ht="15" customHeight="1" x14ac:dyDescent="0.25">
      <c r="A35" s="3"/>
      <c r="B35" s="4"/>
      <c r="C35" s="3"/>
      <c r="D35" s="3"/>
      <c r="E35" s="3"/>
      <c r="F35" s="3"/>
      <c r="G35" s="12" t="s">
        <v>71</v>
      </c>
      <c r="H35" s="64"/>
      <c r="I35" s="64"/>
      <c r="J35" s="64"/>
      <c r="M35" s="19"/>
      <c r="N35" s="19"/>
      <c r="O35" s="19"/>
      <c r="P35" s="20" t="s">
        <v>62</v>
      </c>
      <c r="Q35" s="19" t="s">
        <v>39</v>
      </c>
      <c r="R35" s="19"/>
      <c r="S35" s="19"/>
      <c r="T35" s="19"/>
      <c r="U35" s="19"/>
      <c r="V35" s="19"/>
      <c r="W35" s="19"/>
      <c r="X35" s="19"/>
      <c r="Y35" s="19"/>
      <c r="Z35" s="19"/>
    </row>
    <row r="36" spans="1:26" ht="15" customHeight="1" x14ac:dyDescent="0.25">
      <c r="A36" s="3"/>
      <c r="B36" s="4"/>
      <c r="C36" s="3"/>
      <c r="D36" s="3"/>
      <c r="E36" s="3"/>
      <c r="F36" s="3"/>
      <c r="G36" s="3"/>
      <c r="H36" s="3"/>
      <c r="I36" s="3"/>
      <c r="J36" s="3"/>
      <c r="M36" s="19"/>
      <c r="N36" s="19"/>
      <c r="O36" s="19"/>
      <c r="P36" s="20" t="s">
        <v>63</v>
      </c>
      <c r="Q36" s="19" t="s">
        <v>36</v>
      </c>
      <c r="R36" s="19"/>
      <c r="S36" s="19"/>
      <c r="T36" s="19"/>
      <c r="U36" s="19"/>
      <c r="V36" s="19"/>
      <c r="W36" s="19"/>
      <c r="X36" s="19"/>
      <c r="Y36" s="19"/>
      <c r="Z36" s="19"/>
    </row>
    <row r="37" spans="1:26" ht="15" customHeight="1" thickBot="1" x14ac:dyDescent="0.3">
      <c r="A37" s="5" t="str">
        <f>IF(AND(M9&lt;4,M23=3),"Step 4. Ballot","Step 4. Ballot: N/A")</f>
        <v>Step 4. Ballot: N/A</v>
      </c>
      <c r="B37" s="5"/>
      <c r="C37" s="5"/>
      <c r="D37" s="5"/>
      <c r="E37" s="5"/>
      <c r="F37" s="5"/>
      <c r="G37" s="5"/>
      <c r="H37" s="5"/>
      <c r="I37" s="5"/>
      <c r="J37" s="5"/>
      <c r="M37" s="18" t="s">
        <v>21</v>
      </c>
      <c r="N37" s="20"/>
      <c r="O37" s="19"/>
      <c r="P37" s="20" t="s">
        <v>64</v>
      </c>
      <c r="Q37" s="19" t="s">
        <v>37</v>
      </c>
      <c r="R37" s="19"/>
      <c r="S37" s="19"/>
      <c r="T37" s="19"/>
      <c r="U37" s="19"/>
      <c r="V37" s="19"/>
      <c r="W37" s="19"/>
      <c r="X37" s="19"/>
      <c r="Y37" s="19"/>
      <c r="Z37" s="19"/>
    </row>
    <row r="38" spans="1:26" ht="15" customHeight="1" thickTop="1" x14ac:dyDescent="0.25">
      <c r="A38" s="3"/>
      <c r="B38" s="4"/>
      <c r="C38" s="3"/>
      <c r="D38" s="3"/>
      <c r="E38" s="3"/>
      <c r="F38" s="3"/>
      <c r="G38" s="3"/>
      <c r="H38" s="3"/>
      <c r="I38" s="3"/>
      <c r="J38" s="3"/>
      <c r="M38" s="19"/>
      <c r="N38" s="19"/>
      <c r="O38" s="19"/>
      <c r="P38" s="20" t="s">
        <v>69</v>
      </c>
      <c r="Q38" s="19" t="s">
        <v>38</v>
      </c>
      <c r="R38" s="19"/>
      <c r="S38" s="19"/>
      <c r="T38" s="19"/>
      <c r="U38" s="19"/>
      <c r="V38" s="19"/>
      <c r="W38" s="19"/>
      <c r="X38" s="19"/>
      <c r="Y38" s="19"/>
      <c r="Z38" s="19"/>
    </row>
    <row r="39" spans="1:26" ht="15" customHeight="1" x14ac:dyDescent="0.25">
      <c r="A39" s="65" t="str">
        <f>IF(M9&gt;3,Q24,IF(M23&lt;3,Q27,IF(M33=2,Q35,IF(M9&gt;0,CONCATENATE("The motion is made by a ",IF(M33=1,"","non-"),"voting member to 
",Q19,"."),""))))</f>
        <v>The Negative has been resolved. No further action is required.</v>
      </c>
      <c r="B39" s="66"/>
      <c r="C39" s="66"/>
      <c r="D39" s="66"/>
      <c r="E39" s="66"/>
      <c r="F39" s="66"/>
      <c r="G39" s="66"/>
      <c r="H39" s="66"/>
      <c r="I39" s="66"/>
      <c r="J39" s="67"/>
      <c r="M39" s="16">
        <f>IF(AND(M9&lt;4,M23=3,M33=1),1,0)</f>
        <v>0</v>
      </c>
      <c r="N39" s="19" t="s">
        <v>41</v>
      </c>
      <c r="O39" s="19"/>
      <c r="P39" s="19"/>
      <c r="Q39" s="19"/>
      <c r="R39" s="19"/>
      <c r="S39" s="19"/>
      <c r="T39" s="19"/>
      <c r="U39" s="19"/>
      <c r="V39" s="19"/>
      <c r="W39" s="19"/>
      <c r="X39" s="19"/>
      <c r="Y39" s="19"/>
      <c r="Z39" s="19"/>
    </row>
    <row r="40" spans="1:26" ht="15" customHeight="1" x14ac:dyDescent="0.25">
      <c r="A40" s="68"/>
      <c r="B40" s="69"/>
      <c r="C40" s="69"/>
      <c r="D40" s="69"/>
      <c r="E40" s="69"/>
      <c r="F40" s="69"/>
      <c r="G40" s="69"/>
      <c r="H40" s="69"/>
      <c r="I40" s="69"/>
      <c r="J40" s="70"/>
      <c r="M40" s="19"/>
      <c r="N40" s="19"/>
      <c r="O40" s="19"/>
      <c r="P40" s="19"/>
      <c r="Q40" s="19"/>
      <c r="R40" s="19"/>
      <c r="S40" s="19"/>
      <c r="T40" s="19"/>
      <c r="U40" s="20">
        <v>1</v>
      </c>
      <c r="V40" s="19" t="s">
        <v>24</v>
      </c>
      <c r="W40" s="19"/>
      <c r="X40" s="19"/>
      <c r="Y40" s="19"/>
      <c r="Z40" s="19"/>
    </row>
    <row r="41" spans="1:26" ht="15" customHeight="1" x14ac:dyDescent="0.25">
      <c r="A41" s="3"/>
      <c r="B41" s="4"/>
      <c r="C41" s="3"/>
      <c r="D41" s="3"/>
      <c r="E41" s="3"/>
      <c r="F41" s="3"/>
      <c r="G41" s="3"/>
      <c r="H41" s="3"/>
      <c r="I41" s="3"/>
      <c r="J41" s="3"/>
      <c r="M41" s="20" t="b">
        <f>IF(AND(ISNUMBER(M11),ISNUMBER(D42)),IF(AND(D42=0,M11&gt;D42),1,IF(AND(D42&gt;0,M11/D42&gt;2),1,0)))</f>
        <v>0</v>
      </c>
      <c r="N41" s="19" t="s">
        <v>43</v>
      </c>
      <c r="O41" s="19"/>
      <c r="P41" s="19"/>
      <c r="Q41" s="19"/>
      <c r="R41" s="19"/>
      <c r="S41" s="19"/>
      <c r="T41" s="19"/>
      <c r="U41" s="20">
        <v>2</v>
      </c>
      <c r="V41" s="19" t="s">
        <v>25</v>
      </c>
      <c r="W41" s="19"/>
      <c r="X41" s="19"/>
      <c r="Y41" s="19"/>
      <c r="Z41" s="19"/>
    </row>
    <row r="42" spans="1:26" ht="15" customHeight="1" x14ac:dyDescent="0.25">
      <c r="A42" s="9" t="s">
        <v>5</v>
      </c>
      <c r="B42" s="8"/>
      <c r="C42" s="10"/>
      <c r="D42" s="15"/>
      <c r="E42" s="3"/>
      <c r="F42" s="71" t="str">
        <f>IF(AND(M11=0,M23=3),"Provide No. of voting members (J11)",IF(M9&gt;3,Q24,IF(AND(H44="satisfied",H43="satisfied"),Q25,IF(D42="","Meeting Ballot Result: Incomplete",Q26))))</f>
        <v>Meeting Ballot Result: Incomplete</v>
      </c>
      <c r="G42" s="71"/>
      <c r="H42" s="71"/>
      <c r="I42" s="71"/>
      <c r="J42" s="3"/>
      <c r="M42" s="20" t="b">
        <f>IF(AND(ISNUMBER(D42),ISNUMBER(D43)),IF(AND(D43=0,D42&gt;D43),1,IF(AND(D43&gt;0,D42/D43&gt;2),1,0)))</f>
        <v>0</v>
      </c>
      <c r="N42" s="19" t="s">
        <v>42</v>
      </c>
      <c r="O42" s="19"/>
      <c r="P42" s="19"/>
      <c r="Q42" s="19"/>
      <c r="R42" s="19"/>
      <c r="S42" s="19"/>
      <c r="T42" s="19"/>
      <c r="U42" s="20">
        <v>3</v>
      </c>
      <c r="V42" s="19" t="s">
        <v>26</v>
      </c>
      <c r="W42" s="19"/>
      <c r="X42" s="19"/>
      <c r="Y42" s="19"/>
      <c r="Z42" s="19"/>
    </row>
    <row r="43" spans="1:26" ht="15" customHeight="1" x14ac:dyDescent="0.25">
      <c r="A43" s="9" t="s">
        <v>4</v>
      </c>
      <c r="B43" s="8"/>
      <c r="C43" s="10"/>
      <c r="D43" s="15"/>
      <c r="E43" s="3"/>
      <c r="F43" s="11" t="str">
        <f>IF(LEFT(J10,3)="318","The 50% rule","The 40% rule")</f>
        <v>The 40% rule</v>
      </c>
      <c r="G43" s="11"/>
      <c r="H43" s="48" t="str">
        <f>IF(M9&gt;3,"",IF(D42*M11&gt;0,IF(D42/M11&lt;M43,"not satisfied","satisfied"),""))</f>
        <v/>
      </c>
      <c r="I43" s="48"/>
      <c r="J43" s="3"/>
      <c r="M43" s="20">
        <f>IF(LEFT(J10,3)="318",0.5,0.4)</f>
        <v>0.4</v>
      </c>
      <c r="N43" s="19" t="s">
        <v>78</v>
      </c>
      <c r="O43" s="19"/>
      <c r="P43" s="19"/>
      <c r="Q43" s="19"/>
      <c r="R43" s="19"/>
      <c r="S43" s="19"/>
      <c r="T43" s="19"/>
      <c r="U43" s="19"/>
      <c r="V43" s="19" t="s">
        <v>8</v>
      </c>
      <c r="W43" s="19"/>
      <c r="X43" s="19"/>
      <c r="Y43" s="19"/>
      <c r="Z43" s="19"/>
    </row>
    <row r="44" spans="1:26" ht="15" customHeight="1" x14ac:dyDescent="0.25">
      <c r="A44" s="9" t="s">
        <v>3</v>
      </c>
      <c r="B44" s="8"/>
      <c r="C44" s="10"/>
      <c r="D44" s="15"/>
      <c r="E44" s="3"/>
      <c r="F44" s="11" t="s">
        <v>6</v>
      </c>
      <c r="G44" s="11"/>
      <c r="H44" s="48" t="str">
        <f>IF(M9&gt;3,"",IF(AND(ISNUMBER(P44),ISNUMBER(P45)),IF(AND(P45=0,P44&gt;P45),"satisfied",IF(AND(P45&gt;0,P44&gt;=2*P45),"satisfied","not satisfied")),""))</f>
        <v>not satisfied</v>
      </c>
      <c r="I44" s="48"/>
      <c r="J44" s="3"/>
      <c r="M44" s="24" t="s">
        <v>5</v>
      </c>
      <c r="N44" s="19"/>
      <c r="O44" s="19"/>
      <c r="P44" s="19">
        <f>IF(D42="",0,D42)</f>
        <v>0</v>
      </c>
      <c r="Q44" s="19"/>
      <c r="R44" s="19"/>
      <c r="S44" s="19"/>
      <c r="T44" s="19"/>
      <c r="U44" s="19"/>
      <c r="V44" s="19" t="s">
        <v>7</v>
      </c>
      <c r="W44" s="19"/>
      <c r="X44" s="19"/>
      <c r="Y44" s="19"/>
      <c r="Z44" s="19"/>
    </row>
    <row r="45" spans="1:26" ht="15" customHeight="1" x14ac:dyDescent="0.25">
      <c r="A45" s="3"/>
      <c r="B45" s="4"/>
      <c r="C45" s="3"/>
      <c r="D45" s="3"/>
      <c r="E45" s="3"/>
      <c r="F45" s="3"/>
      <c r="G45" s="3"/>
      <c r="H45" s="3"/>
      <c r="I45" s="3"/>
      <c r="J45" s="3"/>
      <c r="M45" s="24" t="s">
        <v>4</v>
      </c>
      <c r="N45" s="19"/>
      <c r="O45" s="19"/>
      <c r="P45" s="19">
        <f>IF(D43="",0,D43)</f>
        <v>0</v>
      </c>
      <c r="Q45" s="25" t="e">
        <f>P44/J11</f>
        <v>#DIV/0!</v>
      </c>
      <c r="R45" s="19"/>
      <c r="S45" s="19"/>
      <c r="T45" s="19"/>
      <c r="U45" s="19"/>
      <c r="V45" s="19"/>
      <c r="W45" s="19"/>
      <c r="X45" s="19"/>
      <c r="Y45" s="19"/>
      <c r="Z45" s="19"/>
    </row>
    <row r="46" spans="1:26" ht="15" customHeight="1" x14ac:dyDescent="0.25">
      <c r="A46" s="49" t="str">
        <f>IF(D42="","",IF(M9&gt;3,Q24,IF(M23&lt;3,Q27,IF(M33=2,Q35,IF(AND(D43&gt;0,M34=3,M23=3,M9&lt;4,H44="satisfied",H43="satisfied"),CONCATENATE(Q25," 
Note: ",IF(D43&gt;1,CONCATENATE(D43,Q32," 
[likely as unrelated or related nonpersuasive]"),CONCATENATE(D43,Q33," 
[likely as unrelated or related nonpersuasive]"))),IF(AND(H44="satisfied",H43="satisfied"),"Ballot Passed","Ballot Failed."))))))</f>
        <v/>
      </c>
      <c r="B46" s="50"/>
      <c r="C46" s="50"/>
      <c r="D46" s="50"/>
      <c r="E46" s="50"/>
      <c r="F46" s="50"/>
      <c r="G46" s="50"/>
      <c r="H46" s="50"/>
      <c r="I46" s="50"/>
      <c r="J46" s="51"/>
      <c r="M46" s="24" t="s">
        <v>3</v>
      </c>
      <c r="N46" s="19"/>
      <c r="O46" s="19"/>
      <c r="P46" s="19">
        <f>IF(D44="",0,D44)</f>
        <v>0</v>
      </c>
      <c r="Q46" s="26" t="str">
        <f>IF(P45=0,"n/a",P44/D43)</f>
        <v>n/a</v>
      </c>
      <c r="R46" s="19"/>
      <c r="S46" s="19"/>
      <c r="T46" s="19"/>
      <c r="U46" s="19"/>
      <c r="V46" s="19"/>
      <c r="W46" s="19"/>
      <c r="X46" s="19"/>
      <c r="Y46" s="19"/>
      <c r="Z46" s="19"/>
    </row>
    <row r="47" spans="1:26" ht="15" customHeight="1" x14ac:dyDescent="0.25">
      <c r="A47" s="52"/>
      <c r="B47" s="53"/>
      <c r="C47" s="53"/>
      <c r="D47" s="53"/>
      <c r="E47" s="53"/>
      <c r="F47" s="53"/>
      <c r="G47" s="53"/>
      <c r="H47" s="53"/>
      <c r="I47" s="53"/>
      <c r="J47" s="54"/>
    </row>
    <row r="48" spans="1:26" ht="15" customHeight="1" x14ac:dyDescent="0.25">
      <c r="A48" s="55"/>
      <c r="B48" s="56"/>
      <c r="C48" s="56"/>
      <c r="D48" s="56"/>
      <c r="E48" s="56"/>
      <c r="F48" s="56"/>
      <c r="G48" s="56"/>
      <c r="H48" s="56"/>
      <c r="I48" s="56"/>
      <c r="J48" s="57"/>
    </row>
    <row r="49" spans="1:10" ht="15" customHeight="1" x14ac:dyDescent="0.25">
      <c r="A49" s="41" t="s">
        <v>87</v>
      </c>
      <c r="B49" s="41"/>
      <c r="C49" s="41"/>
      <c r="D49" s="41"/>
      <c r="E49" s="41"/>
      <c r="F49" s="41"/>
      <c r="G49" s="41"/>
      <c r="H49" s="41"/>
      <c r="I49" s="41"/>
      <c r="J49" s="41"/>
    </row>
    <row r="50" spans="1:10" x14ac:dyDescent="0.25">
      <c r="A50" s="41"/>
      <c r="B50" s="41"/>
      <c r="C50" s="41"/>
      <c r="D50" s="41"/>
      <c r="E50" s="41"/>
      <c r="F50" s="41"/>
      <c r="G50" s="41"/>
      <c r="H50" s="41"/>
      <c r="I50" s="41"/>
      <c r="J50" s="41"/>
    </row>
    <row r="51" spans="1:10" x14ac:dyDescent="0.25">
      <c r="A51" s="3"/>
      <c r="B51" s="3"/>
      <c r="C51" s="3"/>
      <c r="D51" s="3"/>
      <c r="E51" s="3"/>
      <c r="F51" s="3"/>
      <c r="G51" s="3"/>
      <c r="H51" s="3"/>
      <c r="I51" s="3"/>
      <c r="J51" s="3"/>
    </row>
    <row r="52" spans="1:10" x14ac:dyDescent="0.25">
      <c r="A52" s="3"/>
      <c r="B52" s="4"/>
      <c r="C52" s="3"/>
      <c r="D52" s="3"/>
      <c r="E52" s="3"/>
      <c r="F52" s="3"/>
      <c r="G52" s="3"/>
      <c r="H52" s="3"/>
      <c r="I52" s="3"/>
      <c r="J52" s="3"/>
    </row>
    <row r="53" spans="1:10" x14ac:dyDescent="0.25">
      <c r="A53" s="3"/>
      <c r="B53" s="4"/>
      <c r="C53" s="3"/>
      <c r="D53" s="3"/>
      <c r="E53" s="3"/>
      <c r="F53" s="3"/>
      <c r="G53" s="3"/>
      <c r="H53" s="3"/>
      <c r="I53" s="3"/>
      <c r="J53" s="3"/>
    </row>
    <row r="54" spans="1:10" x14ac:dyDescent="0.25">
      <c r="A54" s="3"/>
      <c r="B54" s="3"/>
      <c r="C54" s="3"/>
      <c r="D54" s="3"/>
      <c r="E54" s="3"/>
      <c r="F54" s="3"/>
      <c r="G54" s="3"/>
      <c r="H54" s="3"/>
      <c r="I54" s="3"/>
      <c r="J54" s="3"/>
    </row>
    <row r="55" spans="1:10" x14ac:dyDescent="0.25">
      <c r="B55" s="1"/>
    </row>
    <row r="56" spans="1:10" x14ac:dyDescent="0.25">
      <c r="A56" s="28"/>
      <c r="B56" s="29"/>
      <c r="C56" s="28"/>
      <c r="D56" s="28"/>
      <c r="E56" s="28"/>
      <c r="F56" s="28"/>
      <c r="G56" s="28"/>
      <c r="H56" s="28"/>
      <c r="I56" s="28"/>
      <c r="J56" s="28"/>
    </row>
    <row r="57" spans="1:10" x14ac:dyDescent="0.25">
      <c r="A57" s="28"/>
      <c r="B57" s="29"/>
      <c r="C57" s="28"/>
      <c r="D57" s="28"/>
      <c r="E57" s="28"/>
      <c r="F57" s="28"/>
      <c r="G57" s="28"/>
      <c r="H57" s="28"/>
      <c r="I57" s="28"/>
      <c r="J57" s="28"/>
    </row>
    <row r="58" spans="1:10" x14ac:dyDescent="0.25">
      <c r="A58" s="28"/>
      <c r="B58" s="29"/>
      <c r="C58" s="28"/>
      <c r="D58" s="28"/>
      <c r="E58" s="28"/>
      <c r="F58" s="28"/>
      <c r="G58" s="28"/>
      <c r="H58" s="28"/>
      <c r="I58" s="28"/>
      <c r="J58" s="28"/>
    </row>
    <row r="59" spans="1:10" x14ac:dyDescent="0.25">
      <c r="A59" s="28"/>
      <c r="B59" s="29"/>
      <c r="C59" s="28"/>
      <c r="D59" s="28"/>
      <c r="E59" s="28"/>
      <c r="F59" s="28"/>
      <c r="G59" s="28"/>
      <c r="H59" s="28"/>
      <c r="I59" s="28"/>
      <c r="J59" s="28"/>
    </row>
  </sheetData>
  <sheetProtection selectLockedCells="1"/>
  <mergeCells count="16">
    <mergeCell ref="A49:J50"/>
    <mergeCell ref="A6:J6"/>
    <mergeCell ref="G11:I11"/>
    <mergeCell ref="A15:A16"/>
    <mergeCell ref="B15:H16"/>
    <mergeCell ref="H44:I44"/>
    <mergeCell ref="A46:J48"/>
    <mergeCell ref="A17:J18"/>
    <mergeCell ref="A27:J28"/>
    <mergeCell ref="H34:J34"/>
    <mergeCell ref="A39:J40"/>
    <mergeCell ref="F42:I42"/>
    <mergeCell ref="H43:I43"/>
    <mergeCell ref="H35:J35"/>
    <mergeCell ref="G33:J33"/>
    <mergeCell ref="G32:I32"/>
  </mergeCells>
  <conditionalFormatting sqref="F42">
    <cfRule type="containsText" dxfId="25" priority="29" operator="containsText" text="Passed">
      <formula>NOT(ISERROR(SEARCH("Passed",F42)))</formula>
    </cfRule>
    <cfRule type="containsText" dxfId="24" priority="38" operator="containsText" text="Failed">
      <formula>NOT(ISERROR(SEARCH("Failed",F42)))</formula>
    </cfRule>
  </conditionalFormatting>
  <conditionalFormatting sqref="A17:J18">
    <cfRule type="containsText" dxfId="23" priority="25" operator="containsText" text="Proceed">
      <formula>NOT(ISERROR(SEARCH("Proceed",A17)))</formula>
    </cfRule>
    <cfRule type="containsText" dxfId="22" priority="27" operator="containsText" text="voting member who made">
      <formula>NOT(ISERROR(SEARCH("voting member who made",A17)))</formula>
    </cfRule>
  </conditionalFormatting>
  <conditionalFormatting sqref="A39">
    <cfRule type="containsText" dxfId="21" priority="26" operator="containsText" text=" voting member">
      <formula>NOT(ISERROR(SEARCH(" voting member",A39)))</formula>
    </cfRule>
  </conditionalFormatting>
  <conditionalFormatting sqref="A27:J28">
    <cfRule type="containsText" dxfId="20" priority="18" operator="containsText" text="Letter Ballot is required">
      <formula>NOT(ISERROR(SEARCH("Letter Ballot is required",A27)))</formula>
    </cfRule>
    <cfRule type="containsText" dxfId="19" priority="23" operator="containsText" text="Proceed">
      <formula>NOT(ISERROR(SEARCH("Proceed",A27)))</formula>
    </cfRule>
    <cfRule type="containsText" dxfId="18" priority="24" operator="containsText" text="voting member who made">
      <formula>NOT(ISERROR(SEARCH("voting member who made",A27)))</formula>
    </cfRule>
  </conditionalFormatting>
  <conditionalFormatting sqref="J15">
    <cfRule type="expression" dxfId="17" priority="16">
      <formula>$M$9=1</formula>
    </cfRule>
  </conditionalFormatting>
  <conditionalFormatting sqref="J14">
    <cfRule type="expression" dxfId="16" priority="15">
      <formula>$M$9&lt;4</formula>
    </cfRule>
  </conditionalFormatting>
  <conditionalFormatting sqref="M44:M46 A42:C44">
    <cfRule type="expression" dxfId="15" priority="4">
      <formula>$M$39=1</formula>
    </cfRule>
  </conditionalFormatting>
  <conditionalFormatting sqref="A46">
    <cfRule type="expression" dxfId="14" priority="30">
      <formula>AND($M$23&lt;3,$M$9&lt;4)</formula>
    </cfRule>
    <cfRule type="containsText" dxfId="13" priority="31" operator="containsText" text="Ballot Passed">
      <formula>NOT(ISERROR(SEARCH("Ballot Passed",A46)))</formula>
    </cfRule>
    <cfRule type="containsText" dxfId="12" priority="32" operator="containsText" text="Proceed">
      <formula>NOT(ISERROR(SEARCH("Proceed",A46)))</formula>
    </cfRule>
    <cfRule type="containsText" dxfId="11" priority="33" operator="containsText" text="voting member who made">
      <formula>NOT(ISERROR(SEARCH("voting member who made",A46)))</formula>
    </cfRule>
  </conditionalFormatting>
  <conditionalFormatting sqref="A39:J40">
    <cfRule type="expression" dxfId="10" priority="34">
      <formula>AND($M$23&lt;3,$M$9&lt;4)</formula>
    </cfRule>
    <cfRule type="containsText" dxfId="9" priority="35" operator="containsText" text="Letter Ballot is required">
      <formula>NOT(ISERROR(SEARCH("Letter Ballot is required",A39)))</formula>
    </cfRule>
    <cfRule type="containsText" dxfId="8" priority="36" operator="containsText" text="Motion by a non-voting">
      <formula>NOT(ISERROR(SEARCH("Motion by a non-voting",A39)))</formula>
    </cfRule>
  </conditionalFormatting>
  <conditionalFormatting sqref="D42:D44">
    <cfRule type="expression" dxfId="7" priority="37">
      <formula>$M$39=1</formula>
    </cfRule>
  </conditionalFormatting>
  <conditionalFormatting sqref="F42:I42">
    <cfRule type="expression" dxfId="6" priority="1">
      <formula>$M$39=0</formula>
    </cfRule>
    <cfRule type="expression" dxfId="5" priority="28">
      <formula>$M$11=0</formula>
    </cfRule>
  </conditionalFormatting>
  <conditionalFormatting sqref="F43:G44">
    <cfRule type="expression" dxfId="4" priority="40">
      <formula>$M$39=1</formula>
    </cfRule>
  </conditionalFormatting>
  <conditionalFormatting sqref="H43:I44">
    <cfRule type="expression" dxfId="3" priority="41">
      <formula>$M$23&lt;3</formula>
    </cfRule>
  </conditionalFormatting>
  <conditionalFormatting sqref="G33:J35">
    <cfRule type="expression" dxfId="2" priority="42">
      <formula>$M$9=4</formula>
    </cfRule>
    <cfRule type="expression" dxfId="1" priority="43">
      <formula>$M$23&lt;3</formula>
    </cfRule>
  </conditionalFormatting>
  <conditionalFormatting sqref="G32:I32">
    <cfRule type="expression" dxfId="0" priority="44">
      <formula>OR($M$9=4,$M$23&lt;3)</formula>
    </cfRule>
  </conditionalFormatting>
  <dataValidations count="3">
    <dataValidation type="whole" allowBlank="1" showErrorMessage="1" error="Number of affirmative votes shall not exceed the number of voting members." sqref="D42">
      <formula1>0</formula1>
      <formula2>J11</formula2>
    </dataValidation>
    <dataValidation type="whole" allowBlank="1" showInputMessage="1" showErrorMessage="1" error="Number of all votes shall not exceed the number of voting members." sqref="D43">
      <formula1>0</formula1>
      <formula2>J11-P44-P46</formula2>
    </dataValidation>
    <dataValidation type="whole" allowBlank="1" showInputMessage="1" showErrorMessage="1" error="Number of all votes shall not exceed the number of voting members." sqref="D44">
      <formula1>0</formula1>
      <formula2>J11-P44-P45</formula2>
    </dataValidation>
  </dataValidations>
  <hyperlinks>
    <hyperlink ref="G11:I11" r:id="rId1" display="No. of voting members"/>
  </hyperlinks>
  <printOptions horizontalCentered="1"/>
  <pageMargins left="0.75" right="0.75" top="0.25" bottom="0.25" header="0" footer="0.15"/>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6" r:id="rId5" name="Group Box 4">
              <controlPr locked="0" defaultSize="0" autoFill="0" autoPict="0" altText="">
                <anchor moveWithCells="1">
                  <from>
                    <xdr:col>0</xdr:col>
                    <xdr:colOff>142875</xdr:colOff>
                    <xdr:row>8</xdr:row>
                    <xdr:rowOff>152400</xdr:rowOff>
                  </from>
                  <to>
                    <xdr:col>6</xdr:col>
                    <xdr:colOff>180975</xdr:colOff>
                    <xdr:row>13</xdr:row>
                    <xdr:rowOff>38100</xdr:rowOff>
                  </to>
                </anchor>
              </controlPr>
            </control>
          </mc:Choice>
        </mc:AlternateContent>
        <mc:AlternateContent xmlns:mc="http://schemas.openxmlformats.org/markup-compatibility/2006">
          <mc:Choice Requires="x14">
            <control shapeId="13317" r:id="rId6" name="Option Button 5">
              <controlPr locked="0" defaultSize="0" autoFill="0" autoLine="0" autoPict="0">
                <anchor moveWithCells="1">
                  <from>
                    <xdr:col>0</xdr:col>
                    <xdr:colOff>171450</xdr:colOff>
                    <xdr:row>9</xdr:row>
                    <xdr:rowOff>57150</xdr:rowOff>
                  </from>
                  <to>
                    <xdr:col>6</xdr:col>
                    <xdr:colOff>190500</xdr:colOff>
                    <xdr:row>10</xdr:row>
                    <xdr:rowOff>85725</xdr:rowOff>
                  </to>
                </anchor>
              </controlPr>
            </control>
          </mc:Choice>
        </mc:AlternateContent>
        <mc:AlternateContent xmlns:mc="http://schemas.openxmlformats.org/markup-compatibility/2006">
          <mc:Choice Requires="x14">
            <control shapeId="13318" r:id="rId7" name="Option Button 6">
              <controlPr locked="0" defaultSize="0" autoFill="0" autoLine="0" autoPict="0">
                <anchor moveWithCells="1">
                  <from>
                    <xdr:col>0</xdr:col>
                    <xdr:colOff>171450</xdr:colOff>
                    <xdr:row>10</xdr:row>
                    <xdr:rowOff>104775</xdr:rowOff>
                  </from>
                  <to>
                    <xdr:col>6</xdr:col>
                    <xdr:colOff>190500</xdr:colOff>
                    <xdr:row>11</xdr:row>
                    <xdr:rowOff>133350</xdr:rowOff>
                  </to>
                </anchor>
              </controlPr>
            </control>
          </mc:Choice>
        </mc:AlternateContent>
        <mc:AlternateContent xmlns:mc="http://schemas.openxmlformats.org/markup-compatibility/2006">
          <mc:Choice Requires="x14">
            <control shapeId="13319" r:id="rId8" name="Option Button 7">
              <controlPr locked="0" defaultSize="0" autoFill="0" autoLine="0" autoPict="0">
                <anchor moveWithCells="1">
                  <from>
                    <xdr:col>0</xdr:col>
                    <xdr:colOff>171450</xdr:colOff>
                    <xdr:row>11</xdr:row>
                    <xdr:rowOff>142875</xdr:rowOff>
                  </from>
                  <to>
                    <xdr:col>6</xdr:col>
                    <xdr:colOff>190500</xdr:colOff>
                    <xdr:row>12</xdr:row>
                    <xdr:rowOff>171450</xdr:rowOff>
                  </to>
                </anchor>
              </controlPr>
            </control>
          </mc:Choice>
        </mc:AlternateContent>
        <mc:AlternateContent xmlns:mc="http://schemas.openxmlformats.org/markup-compatibility/2006">
          <mc:Choice Requires="x14">
            <control shapeId="13324" r:id="rId9" name="Option Button 12">
              <controlPr locked="0" defaultSize="0" autoFill="0" autoLine="0" autoPict="0">
                <anchor moveWithCells="1">
                  <from>
                    <xdr:col>0</xdr:col>
                    <xdr:colOff>171450</xdr:colOff>
                    <xdr:row>21</xdr:row>
                    <xdr:rowOff>57150</xdr:rowOff>
                  </from>
                  <to>
                    <xdr:col>9</xdr:col>
                    <xdr:colOff>76200</xdr:colOff>
                    <xdr:row>22</xdr:row>
                    <xdr:rowOff>95250</xdr:rowOff>
                  </to>
                </anchor>
              </controlPr>
            </control>
          </mc:Choice>
        </mc:AlternateContent>
        <mc:AlternateContent xmlns:mc="http://schemas.openxmlformats.org/markup-compatibility/2006">
          <mc:Choice Requires="x14">
            <control shapeId="13325" r:id="rId10" name="Option Button 13">
              <controlPr locked="0" defaultSize="0" autoFill="0" autoLine="0" autoPict="0">
                <anchor moveWithCells="1">
                  <from>
                    <xdr:col>0</xdr:col>
                    <xdr:colOff>171450</xdr:colOff>
                    <xdr:row>22</xdr:row>
                    <xdr:rowOff>104775</xdr:rowOff>
                  </from>
                  <to>
                    <xdr:col>9</xdr:col>
                    <xdr:colOff>76200</xdr:colOff>
                    <xdr:row>23</xdr:row>
                    <xdr:rowOff>142875</xdr:rowOff>
                  </to>
                </anchor>
              </controlPr>
            </control>
          </mc:Choice>
        </mc:AlternateContent>
        <mc:AlternateContent xmlns:mc="http://schemas.openxmlformats.org/markup-compatibility/2006">
          <mc:Choice Requires="x14">
            <control shapeId="13326" r:id="rId11" name="Option Button 14">
              <controlPr locked="0" defaultSize="0" autoFill="0" autoLine="0" autoPict="0">
                <anchor moveWithCells="1">
                  <from>
                    <xdr:col>0</xdr:col>
                    <xdr:colOff>171450</xdr:colOff>
                    <xdr:row>23</xdr:row>
                    <xdr:rowOff>152400</xdr:rowOff>
                  </from>
                  <to>
                    <xdr:col>9</xdr:col>
                    <xdr:colOff>76200</xdr:colOff>
                    <xdr:row>25</xdr:row>
                    <xdr:rowOff>0</xdr:rowOff>
                  </to>
                </anchor>
              </controlPr>
            </control>
          </mc:Choice>
        </mc:AlternateContent>
        <mc:AlternateContent xmlns:mc="http://schemas.openxmlformats.org/markup-compatibility/2006">
          <mc:Choice Requires="x14">
            <control shapeId="13327" r:id="rId12" name="Group Box 15">
              <controlPr locked="0" defaultSize="0" autoFill="0" autoPict="0">
                <anchor moveWithCells="1">
                  <from>
                    <xdr:col>0</xdr:col>
                    <xdr:colOff>142875</xdr:colOff>
                    <xdr:row>20</xdr:row>
                    <xdr:rowOff>152400</xdr:rowOff>
                  </from>
                  <to>
                    <xdr:col>9</xdr:col>
                    <xdr:colOff>257175</xdr:colOff>
                    <xdr:row>25</xdr:row>
                    <xdr:rowOff>66675</xdr:rowOff>
                  </to>
                </anchor>
              </controlPr>
            </control>
          </mc:Choice>
        </mc:AlternateContent>
        <mc:AlternateContent xmlns:mc="http://schemas.openxmlformats.org/markup-compatibility/2006">
          <mc:Choice Requires="x14">
            <control shapeId="13328" r:id="rId13" name="Group Box 16">
              <controlPr locked="0" defaultSize="0" autoFill="0" autoPict="0">
                <anchor moveWithCells="1">
                  <from>
                    <xdr:col>0</xdr:col>
                    <xdr:colOff>142875</xdr:colOff>
                    <xdr:row>30</xdr:row>
                    <xdr:rowOff>123825</xdr:rowOff>
                  </from>
                  <to>
                    <xdr:col>4</xdr:col>
                    <xdr:colOff>552450</xdr:colOff>
                    <xdr:row>34</xdr:row>
                    <xdr:rowOff>180975</xdr:rowOff>
                  </to>
                </anchor>
              </controlPr>
            </control>
          </mc:Choice>
        </mc:AlternateContent>
        <mc:AlternateContent xmlns:mc="http://schemas.openxmlformats.org/markup-compatibility/2006">
          <mc:Choice Requires="x14">
            <control shapeId="13329" r:id="rId14" name="Option Button 17">
              <controlPr locked="0" defaultSize="0" autoFill="0" autoLine="0" autoPict="0">
                <anchor moveWithCells="1">
                  <from>
                    <xdr:col>0</xdr:col>
                    <xdr:colOff>200025</xdr:colOff>
                    <xdr:row>31</xdr:row>
                    <xdr:rowOff>9525</xdr:rowOff>
                  </from>
                  <to>
                    <xdr:col>4</xdr:col>
                    <xdr:colOff>428625</xdr:colOff>
                    <xdr:row>32</xdr:row>
                    <xdr:rowOff>47625</xdr:rowOff>
                  </to>
                </anchor>
              </controlPr>
            </control>
          </mc:Choice>
        </mc:AlternateContent>
        <mc:AlternateContent xmlns:mc="http://schemas.openxmlformats.org/markup-compatibility/2006">
          <mc:Choice Requires="x14">
            <control shapeId="13330" r:id="rId15" name="Option Button 18">
              <controlPr locked="0" defaultSize="0" autoFill="0" autoLine="0" autoPict="0">
                <anchor moveWithCells="1">
                  <from>
                    <xdr:col>0</xdr:col>
                    <xdr:colOff>200025</xdr:colOff>
                    <xdr:row>32</xdr:row>
                    <xdr:rowOff>57150</xdr:rowOff>
                  </from>
                  <to>
                    <xdr:col>4</xdr:col>
                    <xdr:colOff>428625</xdr:colOff>
                    <xdr:row>33</xdr:row>
                    <xdr:rowOff>95250</xdr:rowOff>
                  </to>
                </anchor>
              </controlPr>
            </control>
          </mc:Choice>
        </mc:AlternateContent>
        <mc:AlternateContent xmlns:mc="http://schemas.openxmlformats.org/markup-compatibility/2006">
          <mc:Choice Requires="x14">
            <control shapeId="13331" r:id="rId16" name="Option Button 19">
              <controlPr locked="0" defaultSize="0" autoFill="0" autoLine="0" autoPict="0">
                <anchor moveWithCells="1">
                  <from>
                    <xdr:col>0</xdr:col>
                    <xdr:colOff>200025</xdr:colOff>
                    <xdr:row>33</xdr:row>
                    <xdr:rowOff>104775</xdr:rowOff>
                  </from>
                  <to>
                    <xdr:col>4</xdr:col>
                    <xdr:colOff>428625</xdr:colOff>
                    <xdr:row>34</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Meeting Ballot</vt:lpstr>
      <vt:lpstr>MBallot (1)</vt:lpstr>
      <vt:lpstr>'MBallot (1)'!Print_Area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Shannon B. Banchero</cp:lastModifiedBy>
  <cp:lastPrinted>2012-02-29T21:03:05Z</cp:lastPrinted>
  <dcterms:created xsi:type="dcterms:W3CDTF">2011-10-04T18:56:51Z</dcterms:created>
  <dcterms:modified xsi:type="dcterms:W3CDTF">2014-07-14T16:16:14Z</dcterms:modified>
</cp:coreProperties>
</file>